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eepmetrixcomau.sharepoint.com/sites/SheepMetrixGeneral/Shared Documents/A_Clients/Grassy Creek - 505030 - Mick Corkhill/2024 Drop/2025 Ram Sale/"/>
    </mc:Choice>
  </mc:AlternateContent>
  <xr:revisionPtr revIDLastSave="140" documentId="8_{896A4408-D594-439D-8C34-808BADDD8CFC}" xr6:coauthVersionLast="47" xr6:coauthVersionMax="47" xr10:uidLastSave="{5714A82A-06D2-45D6-94A7-A28298C6C2F7}"/>
  <bookViews>
    <workbookView xWindow="-28920" yWindow="-120" windowWidth="29040" windowHeight="15720" xr2:uid="{FD0C18C4-3BB4-4302-AADC-F509AF795B5D}"/>
  </bookViews>
  <sheets>
    <sheet name="2025 Sale data_for clients" sheetId="1" r:id="rId1"/>
  </sheets>
  <definedNames>
    <definedName name="_xlnm._FilterDatabase" localSheetId="0" hidden="1">'2025 Sale data_for clients'!$A$3:$AH$183</definedName>
    <definedName name="_xlnm.Print_Area" localSheetId="0">'2025 Sale data_for clients'!$A$1:$AH$179</definedName>
    <definedName name="_xlnm.Print_Titles" localSheetId="0">'2025 Sale data_for clients'!$1:$3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9" i="1" l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</calcChain>
</file>

<file path=xl/sharedStrings.xml><?xml version="1.0" encoding="utf-8"?>
<sst xmlns="http://schemas.openxmlformats.org/spreadsheetml/2006/main" count="506" uniqueCount="56">
  <si>
    <t>Average</t>
  </si>
  <si>
    <t>N/M</t>
  </si>
  <si>
    <t>LACH 220118</t>
  </si>
  <si>
    <t>M</t>
  </si>
  <si>
    <t>WP 190126</t>
  </si>
  <si>
    <t>LANG 211056</t>
  </si>
  <si>
    <t>YALGOO 220560</t>
  </si>
  <si>
    <t>RP 171133</t>
  </si>
  <si>
    <t>TERRICK 200088</t>
  </si>
  <si>
    <t>LANG 220017</t>
  </si>
  <si>
    <t>LACH 210052</t>
  </si>
  <si>
    <t>SM</t>
  </si>
  <si>
    <t xml:space="preserve">WP </t>
  </si>
  <si>
    <t>FW</t>
  </si>
  <si>
    <t>YDCV</t>
  </si>
  <si>
    <t>YSL</t>
  </si>
  <si>
    <t>YSS</t>
  </si>
  <si>
    <t>IMF</t>
  </si>
  <si>
    <t xml:space="preserve">YFAT </t>
  </si>
  <si>
    <t>YEMD</t>
  </si>
  <si>
    <t xml:space="preserve">YWT </t>
  </si>
  <si>
    <t>PWT</t>
  </si>
  <si>
    <t>EBWR</t>
  </si>
  <si>
    <t>YGFW</t>
  </si>
  <si>
    <t>ACFW</t>
  </si>
  <si>
    <t>YCFW</t>
  </si>
  <si>
    <t>YFD</t>
  </si>
  <si>
    <t>LOT #</t>
  </si>
  <si>
    <t>SS</t>
  </si>
  <si>
    <t>COMF</t>
  </si>
  <si>
    <t>CV</t>
  </si>
  <si>
    <t>SD</t>
  </si>
  <si>
    <t>Micron</t>
  </si>
  <si>
    <t>GFWp</t>
  </si>
  <si>
    <t>FAT mm</t>
  </si>
  <si>
    <t>EMD mm</t>
  </si>
  <si>
    <t>Wrinkle</t>
  </si>
  <si>
    <t>RT</t>
  </si>
  <si>
    <t>BT</t>
  </si>
  <si>
    <t>DAM</t>
  </si>
  <si>
    <t>SIRE</t>
  </si>
  <si>
    <t>MULES</t>
  </si>
  <si>
    <t>POLL</t>
  </si>
  <si>
    <t>VID</t>
  </si>
  <si>
    <t>LOT</t>
  </si>
  <si>
    <t>ASBVs (21st September 2025)</t>
  </si>
  <si>
    <t>Raw Data</t>
  </si>
  <si>
    <t>Breeding</t>
  </si>
  <si>
    <t xml:space="preserve">                                         Grassy Creek Merino Stud - 2025 Ram Sale  </t>
  </si>
  <si>
    <t>Top 5%</t>
  </si>
  <si>
    <t>Top 10%</t>
  </si>
  <si>
    <t>Top 20%</t>
  </si>
  <si>
    <t>Top 30%</t>
  </si>
  <si>
    <t>HORN</t>
  </si>
  <si>
    <t>HAZ 22-2350</t>
  </si>
  <si>
    <t>24NAM001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</si>
</sst>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4"/>
      <name val="Aptos Narrow"/>
      <family val="2"/>
      <scheme val="minor"/>
    </font>
    <font>
      <b/>
      <sz val="24"/>
      <color theme="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/>
    <xf numFmtId="1" fontId="0" fillId="0" borderId="0" xfId="0" applyNumberFormat="1"/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4" borderId="0" xfId="0" applyNumberFormat="1" applyFill="1"/>
    <xf numFmtId="164" fontId="0" fillId="2" borderId="0" xfId="0" applyNumberFormat="1" applyFill="1"/>
    <xf numFmtId="164" fontId="0" fillId="3" borderId="0" xfId="0" applyNumberFormat="1" applyFill="1"/>
    <xf numFmtId="164" fontId="0" fillId="5" borderId="0" xfId="0" applyNumberFormat="1" applyFill="1"/>
    <xf numFmtId="1" fontId="0" fillId="2" borderId="0" xfId="0" applyNumberFormat="1" applyFill="1"/>
    <xf numFmtId="1" fontId="0" fillId="4" borderId="0" xfId="0" applyNumberFormat="1" applyFill="1"/>
    <xf numFmtId="1" fontId="0" fillId="5" borderId="0" xfId="0" applyNumberFormat="1" applyFill="1"/>
    <xf numFmtId="1" fontId="0" fillId="3" borderId="0" xfId="0" applyNumberFormat="1" applyFill="1"/>
  </cellXfs>
  <cellStyles count="2">
    <cellStyle name="Normal" xfId="0" builtinId="0"/>
    <cellStyle name="Percent" xfId="1" builtinId="5"/>
  </cellStyles>
  <dxfs count="45"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440117</xdr:colOff>
      <xdr:row>0</xdr:row>
      <xdr:rowOff>91082</xdr:rowOff>
    </xdr:from>
    <xdr:ext cx="1924418" cy="457775"/>
    <xdr:pic>
      <xdr:nvPicPr>
        <xdr:cNvPr id="2" name="image5.png">
          <a:extLst>
            <a:ext uri="{FF2B5EF4-FFF2-40B4-BE49-F238E27FC236}">
              <a16:creationId xmlns:a16="http://schemas.microsoft.com/office/drawing/2014/main" id="{B27ACA6A-3B86-40DE-A54C-5FF866ED7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6010" y="91082"/>
          <a:ext cx="1924418" cy="45777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3EB845-5DC2-4AB7-9EEE-7B7E4F533D54}" name="Table1" displayName="Table1" ref="A3:AH183" totalsRowShown="0" headerRowDxfId="44" dataDxfId="29">
  <autoFilter ref="A3:AH183" xr:uid="{401CF5BB-F701-4A62-8F00-47B664D2BECB}"/>
  <sortState xmlns:xlrd2="http://schemas.microsoft.com/office/spreadsheetml/2017/richdata2" ref="A4:AH179">
    <sortCondition ref="A3:A179"/>
  </sortState>
  <tableColumns count="34">
    <tableColumn id="1" xr3:uid="{999393C9-0665-4141-971B-00B9B9D24430}" name="LOT" dataDxfId="22"/>
    <tableColumn id="2" xr3:uid="{7B830354-713C-4301-8A59-9EA359DEE96C}" name="VID" dataDxfId="23"/>
    <tableColumn id="3" xr3:uid="{97C6B236-205F-4051-A275-323B8DC6B28C}" name="POLL" dataDxfId="43"/>
    <tableColumn id="4" xr3:uid="{8B9FA89C-86FC-4542-BD7D-5CAB844D8DAF}" name="MULES" dataDxfId="42"/>
    <tableColumn id="5" xr3:uid="{D613A753-A9F6-4735-87E0-BF1289E39499}" name="SIRE" dataDxfId="41"/>
    <tableColumn id="6" xr3:uid="{9B8897ED-587B-4C0B-A194-AC6200BC4F02}" name="DAM" dataDxfId="40"/>
    <tableColumn id="7" xr3:uid="{5B7D8444-8CA3-4127-A00B-DD1D6A93AE07}" name="BT" dataDxfId="39"/>
    <tableColumn id="8" xr3:uid="{1F674C1F-C499-4D0A-AFC0-A6AD393C55D2}" name="RT" dataDxfId="38"/>
    <tableColumn id="9" xr3:uid="{F9633E06-5A24-4D89-A736-A7ACA2747F3C}" name="Wrinkle" dataDxfId="37"/>
    <tableColumn id="10" xr3:uid="{8698CDB6-5BE8-4C95-835B-675590BFD74E}" name="EMD mm" dataDxfId="36"/>
    <tableColumn id="11" xr3:uid="{98F0AD60-CA97-49C7-B95A-1CE82B8AE17E}" name="FAT mm" dataDxfId="35"/>
    <tableColumn id="14" xr3:uid="{18AE5487-3200-4582-8488-5D0F62C32043}" name="GFWp" dataDxfId="18"/>
    <tableColumn id="15" xr3:uid="{E32BC020-DDA1-4F19-ABB8-70590C6D0071}" name="Micron" dataDxfId="34"/>
    <tableColumn id="16" xr3:uid="{C18BEB1B-0900-4A42-9E4F-3F7B483ADDF3}" name="SD" dataDxfId="33"/>
    <tableColumn id="17" xr3:uid="{2C34BC04-60EB-4D92-838A-90162AFAB10E}" name="CV" dataDxfId="32"/>
    <tableColumn id="18" xr3:uid="{74CE37EF-E2FC-48CB-A9A5-219729181F60}" name="COMF" dataDxfId="31"/>
    <tableColumn id="19" xr3:uid="{C80D6D1C-35ED-4831-9860-C959ACB6232F}" name="SS" dataDxfId="17"/>
    <tableColumn id="36" xr3:uid="{682B10E7-461B-47F0-8E97-E1A4B67ECF75}" name="LOT #" dataDxfId="15"/>
    <tableColumn id="21" xr3:uid="{0F549962-8F02-48FB-9F96-F0E31E5F0F9A}" name="YFD" dataDxfId="30"/>
    <tableColumn id="22" xr3:uid="{6D3AF1A2-2D60-4536-AB80-743C2754E1AF}" name="YCFW" dataDxfId="14"/>
    <tableColumn id="23" xr3:uid="{801CAB76-B7B6-4522-993A-8126B491D86A}" name="ACFW" dataDxfId="13"/>
    <tableColumn id="24" xr3:uid="{0678B7B7-CF98-4F55-A9A3-C032F2F39B57}" name="YGFW" dataDxfId="12"/>
    <tableColumn id="25" xr3:uid="{200EEB72-A2FC-40B9-8923-84B3E644C827}" name="EBWR" dataDxfId="11"/>
    <tableColumn id="26" xr3:uid="{1A633887-CF5A-4BEB-B9B5-23C345188F91}" name="PWT" dataDxfId="10"/>
    <tableColumn id="27" xr3:uid="{5C820CF8-1F32-4C66-8514-4BA2E447604E}" name="YWT " dataDxfId="9"/>
    <tableColumn id="28" xr3:uid="{24A61C63-424C-4C62-84FF-0238203E15FA}" name="YEMD" dataDxfId="8"/>
    <tableColumn id="29" xr3:uid="{43782C25-3531-47A5-BEA7-61208ADDBA33}" name="YFAT " dataDxfId="7"/>
    <tableColumn id="12" xr3:uid="{9108DC01-4A43-42FF-B3E9-EAF502791338}" name="IMF" dataDxfId="6"/>
    <tableColumn id="30" xr3:uid="{79E40EBE-28A6-4A0E-A13E-0D2D4268D781}" name="YSS" dataDxfId="5"/>
    <tableColumn id="31" xr3:uid="{14052239-ADE6-4786-BDCA-B64812E9074A}" name="YSL" dataDxfId="4"/>
    <tableColumn id="32" xr3:uid="{E3D3B066-995C-4D02-B8C4-67799A123C64}" name="YDCV" dataDxfId="3"/>
    <tableColumn id="33" xr3:uid="{5F04A515-3B06-4E41-A791-7CC5A127EAE9}" name="FW" dataDxfId="2"/>
    <tableColumn id="34" xr3:uid="{ECBB1A2E-6E13-4DA8-9A27-BC1A05DC81B1}" name="WP " dataDxfId="1"/>
    <tableColumn id="35" xr3:uid="{2CE9811E-4744-4259-8AE2-FBB308DFBEDE}" name="S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5601-0B6C-409E-99E6-5C3B2B02148B}">
  <sheetPr>
    <tabColor rgb="FF00B0F0"/>
  </sheetPr>
  <dimension ref="A1:AH189"/>
  <sheetViews>
    <sheetView tabSelected="1" zoomScale="70" zoomScaleNormal="70" zoomScaleSheetLayoutView="43" zoomScalePageLayoutView="35" workbookViewId="0">
      <selection activeCell="T10" sqref="T10"/>
    </sheetView>
  </sheetViews>
  <sheetFormatPr defaultRowHeight="14.4" x14ac:dyDescent="0.3"/>
  <cols>
    <col min="1" max="1" width="9.33203125" style="1" bestFit="1" customWidth="1"/>
    <col min="2" max="2" width="8.88671875" style="1" bestFit="1" customWidth="1"/>
    <col min="3" max="3" width="10.21875" style="1" bestFit="1" customWidth="1"/>
    <col min="4" max="4" width="11.77734375" style="1" bestFit="1" customWidth="1"/>
    <col min="5" max="5" width="16.77734375" style="1" bestFit="1" customWidth="1"/>
    <col min="6" max="6" width="9.88671875" bestFit="1" customWidth="1"/>
    <col min="7" max="8" width="8" style="1" bestFit="1" customWidth="1"/>
    <col min="9" max="9" width="12.44140625" style="1" bestFit="1" customWidth="1"/>
    <col min="10" max="10" width="13.21875" style="1" bestFit="1" customWidth="1"/>
    <col min="11" max="11" width="12.33203125" style="1" bestFit="1" customWidth="1"/>
    <col min="12" max="12" width="11" bestFit="1" customWidth="1"/>
    <col min="13" max="13" width="11.6640625" style="1" bestFit="1" customWidth="1"/>
    <col min="14" max="15" width="8.33203125" style="1" bestFit="1" customWidth="1"/>
    <col min="16" max="16" width="11.109375" style="1" bestFit="1" customWidth="1"/>
    <col min="17" max="17" width="8" style="1" bestFit="1" customWidth="1"/>
    <col min="18" max="34" width="10.88671875" style="1" customWidth="1"/>
    <col min="43" max="43" width="17.33203125" customWidth="1"/>
  </cols>
  <sheetData>
    <row r="1" spans="1:34" ht="43.5" customHeight="1" x14ac:dyDescent="0.3">
      <c r="A1" s="12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s="7" customFormat="1" ht="18" x14ac:dyDescent="0.35">
      <c r="A2" s="13" t="s">
        <v>47</v>
      </c>
      <c r="B2" s="13"/>
      <c r="C2" s="13"/>
      <c r="D2" s="13"/>
      <c r="E2" s="13"/>
      <c r="F2" s="13"/>
      <c r="G2" s="13"/>
      <c r="H2" s="13"/>
      <c r="I2" s="13" t="s">
        <v>46</v>
      </c>
      <c r="J2" s="13"/>
      <c r="K2" s="13"/>
      <c r="L2" s="13"/>
      <c r="M2" s="13"/>
      <c r="N2" s="13"/>
      <c r="O2" s="13"/>
      <c r="P2" s="13"/>
      <c r="Q2" s="13"/>
      <c r="R2" s="9" t="s">
        <v>49</v>
      </c>
      <c r="S2" s="10" t="s">
        <v>50</v>
      </c>
      <c r="T2" s="11" t="s">
        <v>51</v>
      </c>
      <c r="U2" s="8" t="s">
        <v>52</v>
      </c>
      <c r="V2" s="13" t="s">
        <v>45</v>
      </c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6" customFormat="1" ht="18" customHeight="1" x14ac:dyDescent="0.3">
      <c r="A3" s="6" t="s">
        <v>44</v>
      </c>
      <c r="B3" s="6" t="s">
        <v>43</v>
      </c>
      <c r="C3" s="6" t="s">
        <v>42</v>
      </c>
      <c r="D3" s="6" t="s">
        <v>41</v>
      </c>
      <c r="E3" s="6" t="s">
        <v>40</v>
      </c>
      <c r="F3" s="6" t="s">
        <v>39</v>
      </c>
      <c r="G3" s="6" t="s">
        <v>38</v>
      </c>
      <c r="H3" s="6" t="s">
        <v>37</v>
      </c>
      <c r="I3" s="6" t="s">
        <v>36</v>
      </c>
      <c r="J3" s="6" t="s">
        <v>35</v>
      </c>
      <c r="K3" s="6" t="s">
        <v>34</v>
      </c>
      <c r="L3" s="6" t="s">
        <v>33</v>
      </c>
      <c r="M3" s="6" t="s">
        <v>32</v>
      </c>
      <c r="N3" s="6" t="s">
        <v>31</v>
      </c>
      <c r="O3" s="6" t="s">
        <v>30</v>
      </c>
      <c r="P3" s="6" t="s">
        <v>29</v>
      </c>
      <c r="Q3" s="6" t="s">
        <v>28</v>
      </c>
      <c r="R3" s="6" t="s">
        <v>27</v>
      </c>
      <c r="S3" s="6" t="s">
        <v>26</v>
      </c>
      <c r="T3" s="6" t="s">
        <v>25</v>
      </c>
      <c r="U3" s="6" t="s">
        <v>24</v>
      </c>
      <c r="V3" s="6" t="s">
        <v>23</v>
      </c>
      <c r="W3" s="6" t="s">
        <v>22</v>
      </c>
      <c r="X3" s="6" t="s">
        <v>21</v>
      </c>
      <c r="Y3" s="6" t="s">
        <v>20</v>
      </c>
      <c r="Z3" s="6" t="s">
        <v>19</v>
      </c>
      <c r="AA3" s="6" t="s">
        <v>18</v>
      </c>
      <c r="AB3" s="6" t="s">
        <v>17</v>
      </c>
      <c r="AC3" s="6" t="s">
        <v>16</v>
      </c>
      <c r="AD3" s="6" t="s">
        <v>15</v>
      </c>
      <c r="AE3" s="6" t="s">
        <v>14</v>
      </c>
      <c r="AF3" s="6" t="s">
        <v>13</v>
      </c>
      <c r="AG3" s="6" t="s">
        <v>12</v>
      </c>
      <c r="AH3" s="6" t="s">
        <v>11</v>
      </c>
    </row>
    <row r="4" spans="1:34" s="5" customFormat="1" ht="18" customHeight="1" x14ac:dyDescent="0.3">
      <c r="A4" s="20">
        <v>1</v>
      </c>
      <c r="B4">
        <v>240971</v>
      </c>
      <c r="C4" t="s">
        <v>42</v>
      </c>
      <c r="D4" t="s">
        <v>3</v>
      </c>
      <c r="E4">
        <v>220133</v>
      </c>
      <c r="F4">
        <v>190974</v>
      </c>
      <c r="G4">
        <v>1</v>
      </c>
      <c r="H4">
        <v>1</v>
      </c>
      <c r="I4">
        <v>1.5</v>
      </c>
      <c r="J4">
        <v>38.5</v>
      </c>
      <c r="K4">
        <v>5</v>
      </c>
      <c r="L4" s="21">
        <v>102</v>
      </c>
      <c r="M4">
        <v>18.3</v>
      </c>
      <c r="N4">
        <v>2.9</v>
      </c>
      <c r="O4">
        <v>15.6</v>
      </c>
      <c r="P4">
        <v>99.8</v>
      </c>
      <c r="Q4" s="25">
        <v>52.91</v>
      </c>
      <c r="R4" s="20">
        <v>1</v>
      </c>
      <c r="S4" s="26">
        <v>-1.61</v>
      </c>
      <c r="T4" s="27">
        <v>28.3</v>
      </c>
      <c r="U4" s="29">
        <v>28.67</v>
      </c>
      <c r="V4" s="26">
        <v>23.89</v>
      </c>
      <c r="W4" s="25">
        <v>0.14000000000000001</v>
      </c>
      <c r="X4" s="25">
        <v>-0.11</v>
      </c>
      <c r="Y4" s="25">
        <v>1.68</v>
      </c>
      <c r="Z4" s="25">
        <v>-0.88</v>
      </c>
      <c r="AA4" s="25">
        <v>-0.52</v>
      </c>
      <c r="AB4" s="25">
        <v>-0.28999999999999998</v>
      </c>
      <c r="AC4" s="25">
        <v>-1.32</v>
      </c>
      <c r="AD4" s="25">
        <v>5.31</v>
      </c>
      <c r="AE4" s="25">
        <v>-0.12</v>
      </c>
      <c r="AF4" s="22">
        <v>175.1</v>
      </c>
      <c r="AG4" s="31">
        <v>176.92</v>
      </c>
      <c r="AH4" s="22">
        <v>133.46</v>
      </c>
    </row>
    <row r="5" spans="1:34" s="5" customFormat="1" ht="18" customHeight="1" x14ac:dyDescent="0.3">
      <c r="A5" s="20">
        <v>2</v>
      </c>
      <c r="B5">
        <v>240016</v>
      </c>
      <c r="C5" t="s">
        <v>42</v>
      </c>
      <c r="D5" t="s">
        <v>3</v>
      </c>
      <c r="E5">
        <v>200102</v>
      </c>
      <c r="F5">
        <v>190687</v>
      </c>
      <c r="G5">
        <v>1</v>
      </c>
      <c r="H5">
        <v>1</v>
      </c>
      <c r="I5">
        <v>2</v>
      </c>
      <c r="J5">
        <v>41</v>
      </c>
      <c r="K5">
        <v>5.5</v>
      </c>
      <c r="L5" s="22">
        <v>191.66666666666666</v>
      </c>
      <c r="M5">
        <v>16.3</v>
      </c>
      <c r="N5">
        <v>2.5</v>
      </c>
      <c r="O5">
        <v>15.4</v>
      </c>
      <c r="P5">
        <v>99.9</v>
      </c>
      <c r="Q5" s="25">
        <v>51.94</v>
      </c>
      <c r="R5" s="20">
        <v>2</v>
      </c>
      <c r="S5" s="27">
        <v>-2.2000000000000002</v>
      </c>
      <c r="T5" s="26">
        <v>24.32</v>
      </c>
      <c r="U5" s="25">
        <v>17.670000000000002</v>
      </c>
      <c r="V5" s="25">
        <v>21.29</v>
      </c>
      <c r="W5" s="25">
        <v>0.12</v>
      </c>
      <c r="X5" s="25">
        <v>5.69</v>
      </c>
      <c r="Y5" s="25">
        <v>7.45</v>
      </c>
      <c r="Z5" s="25">
        <v>-0.76</v>
      </c>
      <c r="AA5" s="25">
        <v>-0.72</v>
      </c>
      <c r="AB5" s="25">
        <v>-0.41</v>
      </c>
      <c r="AC5" s="25">
        <v>-1.45</v>
      </c>
      <c r="AD5" s="25">
        <v>3.98</v>
      </c>
      <c r="AE5" s="25">
        <v>-0.25</v>
      </c>
      <c r="AF5" s="22">
        <v>172.26</v>
      </c>
      <c r="AG5" s="22">
        <v>167.35</v>
      </c>
      <c r="AH5" s="22">
        <v>139.12</v>
      </c>
    </row>
    <row r="6" spans="1:34" s="5" customFormat="1" ht="18" customHeight="1" x14ac:dyDescent="0.3">
      <c r="A6" s="20">
        <v>3</v>
      </c>
      <c r="B6">
        <v>240646</v>
      </c>
      <c r="C6" t="s">
        <v>42</v>
      </c>
      <c r="D6" t="s">
        <v>3</v>
      </c>
      <c r="E6" t="s">
        <v>2</v>
      </c>
      <c r="F6">
        <v>170086</v>
      </c>
      <c r="G6">
        <v>1</v>
      </c>
      <c r="H6">
        <v>1</v>
      </c>
      <c r="I6">
        <v>2</v>
      </c>
      <c r="J6">
        <v>39</v>
      </c>
      <c r="K6">
        <v>5</v>
      </c>
      <c r="L6" s="22">
        <v>145.83333333333334</v>
      </c>
      <c r="M6">
        <v>15.9</v>
      </c>
      <c r="N6">
        <v>2.5</v>
      </c>
      <c r="O6">
        <v>15.8</v>
      </c>
      <c r="P6">
        <v>99.7</v>
      </c>
      <c r="Q6" s="25">
        <v>31.18</v>
      </c>
      <c r="R6" s="20">
        <v>3</v>
      </c>
      <c r="S6" s="28">
        <v>-3.52</v>
      </c>
      <c r="T6" s="25">
        <v>23.53</v>
      </c>
      <c r="U6" s="25">
        <v>16.21</v>
      </c>
      <c r="V6" s="25">
        <v>21.13</v>
      </c>
      <c r="W6" s="25">
        <v>0.18</v>
      </c>
      <c r="X6" s="26">
        <v>8.24</v>
      </c>
      <c r="Y6" s="27">
        <v>11.91</v>
      </c>
      <c r="Z6" s="25">
        <v>0.12</v>
      </c>
      <c r="AA6" s="25">
        <v>-0.54</v>
      </c>
      <c r="AB6" s="25">
        <v>-0.4</v>
      </c>
      <c r="AC6" s="25">
        <v>-4.8</v>
      </c>
      <c r="AD6" s="25">
        <v>0.41</v>
      </c>
      <c r="AE6" s="25">
        <v>0.18</v>
      </c>
      <c r="AF6" s="30">
        <v>188.22</v>
      </c>
      <c r="AG6" s="31">
        <v>174.54</v>
      </c>
      <c r="AH6" s="31">
        <v>149.44999999999999</v>
      </c>
    </row>
    <row r="7" spans="1:34" s="5" customFormat="1" ht="18" customHeight="1" x14ac:dyDescent="0.3">
      <c r="A7" s="20">
        <v>4</v>
      </c>
      <c r="B7">
        <v>240228</v>
      </c>
      <c r="C7" t="s">
        <v>42</v>
      </c>
      <c r="D7" t="s">
        <v>3</v>
      </c>
      <c r="E7" t="s">
        <v>7</v>
      </c>
      <c r="F7">
        <v>200006</v>
      </c>
      <c r="G7">
        <v>1</v>
      </c>
      <c r="H7">
        <v>1</v>
      </c>
      <c r="I7">
        <v>1.5</v>
      </c>
      <c r="J7">
        <v>44</v>
      </c>
      <c r="K7">
        <v>7</v>
      </c>
      <c r="L7" s="22">
        <v>154.16666666666669</v>
      </c>
      <c r="M7">
        <v>16.100000000000001</v>
      </c>
      <c r="N7">
        <v>2.2999999999999998</v>
      </c>
      <c r="O7">
        <v>14.2</v>
      </c>
      <c r="P7">
        <v>99.9</v>
      </c>
      <c r="Q7" s="25">
        <v>36.57</v>
      </c>
      <c r="R7" s="20">
        <v>4</v>
      </c>
      <c r="S7" s="28">
        <v>-3.14</v>
      </c>
      <c r="T7" s="25">
        <v>14.01</v>
      </c>
      <c r="U7" s="25">
        <v>12.74</v>
      </c>
      <c r="V7" s="25">
        <v>12.13</v>
      </c>
      <c r="W7" s="25">
        <v>0.14000000000000001</v>
      </c>
      <c r="X7" s="25">
        <v>4.29</v>
      </c>
      <c r="Y7" s="25">
        <v>6.28</v>
      </c>
      <c r="Z7" s="25">
        <v>0.67</v>
      </c>
      <c r="AA7" s="25">
        <v>-0.13</v>
      </c>
      <c r="AB7" s="25">
        <v>-0.89</v>
      </c>
      <c r="AC7" s="25">
        <v>-5.25</v>
      </c>
      <c r="AD7" s="25">
        <v>4.3499999999999996</v>
      </c>
      <c r="AE7" s="25">
        <v>-1.2</v>
      </c>
      <c r="AF7" s="31">
        <v>176.09</v>
      </c>
      <c r="AG7" s="22">
        <v>161</v>
      </c>
      <c r="AH7" s="22">
        <v>138.88999999999999</v>
      </c>
    </row>
    <row r="8" spans="1:34" s="5" customFormat="1" ht="18" customHeight="1" x14ac:dyDescent="0.3">
      <c r="A8" s="20">
        <v>5</v>
      </c>
      <c r="B8">
        <v>240515</v>
      </c>
      <c r="C8" t="s">
        <v>42</v>
      </c>
      <c r="D8" t="s">
        <v>3</v>
      </c>
      <c r="E8">
        <v>210151</v>
      </c>
      <c r="F8">
        <v>210391</v>
      </c>
      <c r="G8">
        <v>1</v>
      </c>
      <c r="H8">
        <v>1</v>
      </c>
      <c r="I8">
        <v>2</v>
      </c>
      <c r="J8">
        <v>42</v>
      </c>
      <c r="K8">
        <v>6</v>
      </c>
      <c r="L8" s="21">
        <v>140</v>
      </c>
      <c r="M8">
        <v>16.100000000000001</v>
      </c>
      <c r="N8">
        <v>3</v>
      </c>
      <c r="O8">
        <v>18.600000000000001</v>
      </c>
      <c r="P8">
        <v>99.7</v>
      </c>
      <c r="Q8" s="25">
        <v>50.51</v>
      </c>
      <c r="R8" s="20">
        <v>5</v>
      </c>
      <c r="S8" s="29">
        <v>-2.5</v>
      </c>
      <c r="T8" s="26">
        <v>26.74</v>
      </c>
      <c r="U8" s="26">
        <v>21.54</v>
      </c>
      <c r="V8" s="29">
        <v>28.75</v>
      </c>
      <c r="W8" s="25">
        <v>0.36</v>
      </c>
      <c r="X8" s="25">
        <v>4.24</v>
      </c>
      <c r="Y8" s="25">
        <v>7.55</v>
      </c>
      <c r="Z8" s="25">
        <v>0.08</v>
      </c>
      <c r="AA8" s="25">
        <v>-0.14000000000000001</v>
      </c>
      <c r="AB8" s="25">
        <v>-0.5</v>
      </c>
      <c r="AC8" s="25">
        <v>-1.88</v>
      </c>
      <c r="AD8" s="25">
        <v>2.98</v>
      </c>
      <c r="AE8" s="25">
        <v>-0.1</v>
      </c>
      <c r="AF8" s="22">
        <v>173.24</v>
      </c>
      <c r="AG8" s="22">
        <v>168.63</v>
      </c>
      <c r="AH8" s="22">
        <v>133.28</v>
      </c>
    </row>
    <row r="9" spans="1:34" s="5" customFormat="1" ht="18" customHeight="1" x14ac:dyDescent="0.3">
      <c r="A9" s="20">
        <v>6</v>
      </c>
      <c r="B9">
        <v>240507</v>
      </c>
      <c r="C9" t="s">
        <v>42</v>
      </c>
      <c r="D9" t="s">
        <v>3</v>
      </c>
      <c r="E9">
        <v>210151</v>
      </c>
      <c r="F9">
        <v>170475</v>
      </c>
      <c r="G9">
        <v>1</v>
      </c>
      <c r="H9">
        <v>1</v>
      </c>
      <c r="I9">
        <v>2</v>
      </c>
      <c r="J9">
        <v>42.5</v>
      </c>
      <c r="K9">
        <v>5.5</v>
      </c>
      <c r="L9" s="22">
        <v>150</v>
      </c>
      <c r="M9">
        <v>16.399999999999999</v>
      </c>
      <c r="N9">
        <v>2.5</v>
      </c>
      <c r="O9">
        <v>15</v>
      </c>
      <c r="P9">
        <v>99.8</v>
      </c>
      <c r="Q9" s="25">
        <v>36.799999999999997</v>
      </c>
      <c r="R9" s="20">
        <v>6</v>
      </c>
      <c r="S9" s="29">
        <v>-2.4</v>
      </c>
      <c r="T9" s="25">
        <v>14.03</v>
      </c>
      <c r="U9" s="25">
        <v>11</v>
      </c>
      <c r="V9" s="25">
        <v>14.96</v>
      </c>
      <c r="W9" s="25">
        <v>-0.02</v>
      </c>
      <c r="X9" s="25">
        <v>4.0199999999999996</v>
      </c>
      <c r="Y9" s="25">
        <v>5.68</v>
      </c>
      <c r="Z9" s="25">
        <v>1.1399999999999999</v>
      </c>
      <c r="AA9" s="25">
        <v>-0.25</v>
      </c>
      <c r="AB9" s="25">
        <v>-0.95</v>
      </c>
      <c r="AC9" s="25">
        <v>-1.61</v>
      </c>
      <c r="AD9" s="25">
        <v>2.88</v>
      </c>
      <c r="AE9" s="25">
        <v>-0.92</v>
      </c>
      <c r="AF9" s="22">
        <v>159.38999999999999</v>
      </c>
      <c r="AG9" s="22">
        <v>157.63</v>
      </c>
      <c r="AH9" s="22">
        <v>128.65</v>
      </c>
    </row>
    <row r="10" spans="1:34" s="5" customFormat="1" ht="18" customHeight="1" x14ac:dyDescent="0.3">
      <c r="A10" s="20">
        <v>7</v>
      </c>
      <c r="B10">
        <v>240043</v>
      </c>
      <c r="C10" t="s">
        <v>42</v>
      </c>
      <c r="D10" t="s">
        <v>3</v>
      </c>
      <c r="E10">
        <v>200102</v>
      </c>
      <c r="F10">
        <v>160326</v>
      </c>
      <c r="G10">
        <v>1</v>
      </c>
      <c r="H10">
        <v>1</v>
      </c>
      <c r="I10">
        <v>1.5</v>
      </c>
      <c r="J10">
        <v>38.5</v>
      </c>
      <c r="K10">
        <v>5.5</v>
      </c>
      <c r="L10" s="22">
        <v>166.66666666666669</v>
      </c>
      <c r="M10">
        <v>16.7</v>
      </c>
      <c r="N10">
        <v>2.9</v>
      </c>
      <c r="O10">
        <v>17.100000000000001</v>
      </c>
      <c r="P10">
        <v>99.9</v>
      </c>
      <c r="Q10" s="25">
        <v>55.74</v>
      </c>
      <c r="R10" s="20">
        <v>7</v>
      </c>
      <c r="S10" s="29">
        <v>-2.74</v>
      </c>
      <c r="T10" s="25">
        <v>18.329999999999998</v>
      </c>
      <c r="U10" s="25">
        <v>19.190000000000001</v>
      </c>
      <c r="V10" s="25">
        <v>19.239999999999998</v>
      </c>
      <c r="W10" s="25">
        <v>-0.17</v>
      </c>
      <c r="X10" s="25">
        <v>6.41</v>
      </c>
      <c r="Y10" s="25">
        <v>8.84</v>
      </c>
      <c r="Z10" s="25">
        <v>-0.95</v>
      </c>
      <c r="AA10" s="25">
        <v>-1.24</v>
      </c>
      <c r="AB10" s="25">
        <v>-0.74</v>
      </c>
      <c r="AC10" s="25">
        <v>-3.7</v>
      </c>
      <c r="AD10" s="25">
        <v>6.99</v>
      </c>
      <c r="AE10" s="25">
        <v>-0.12</v>
      </c>
      <c r="AF10" s="22">
        <v>173.92</v>
      </c>
      <c r="AG10" s="22">
        <v>167.91</v>
      </c>
      <c r="AH10" s="22">
        <v>139.44</v>
      </c>
    </row>
    <row r="11" spans="1:34" s="5" customFormat="1" ht="18" customHeight="1" x14ac:dyDescent="0.3">
      <c r="A11" s="20">
        <v>8</v>
      </c>
      <c r="B11">
        <v>240832</v>
      </c>
      <c r="C11" t="s">
        <v>42</v>
      </c>
      <c r="D11" t="s">
        <v>3</v>
      </c>
      <c r="E11" t="s">
        <v>54</v>
      </c>
      <c r="F11">
        <v>220528</v>
      </c>
      <c r="G11">
        <v>1</v>
      </c>
      <c r="H11">
        <v>1</v>
      </c>
      <c r="I11">
        <v>2</v>
      </c>
      <c r="J11">
        <v>40</v>
      </c>
      <c r="K11">
        <v>6.5</v>
      </c>
      <c r="L11" s="22">
        <v>116.66666666666667</v>
      </c>
      <c r="M11">
        <v>16.3</v>
      </c>
      <c r="N11">
        <v>2.5</v>
      </c>
      <c r="O11">
        <v>15</v>
      </c>
      <c r="P11">
        <v>99.9</v>
      </c>
      <c r="Q11" s="25">
        <v>58.28</v>
      </c>
      <c r="R11" s="20">
        <v>8</v>
      </c>
      <c r="S11" s="29">
        <v>-2.4500000000000002</v>
      </c>
      <c r="T11" s="25">
        <v>22.05</v>
      </c>
      <c r="U11" s="25">
        <v>19.600000000000001</v>
      </c>
      <c r="V11" s="26">
        <v>21.55</v>
      </c>
      <c r="W11" s="25">
        <v>-0.12</v>
      </c>
      <c r="X11" s="25">
        <v>7.54</v>
      </c>
      <c r="Y11" s="26">
        <v>9.9700000000000006</v>
      </c>
      <c r="Z11" s="25">
        <v>1.24</v>
      </c>
      <c r="AA11" s="25">
        <v>0.54</v>
      </c>
      <c r="AB11" s="25">
        <v>-0.37</v>
      </c>
      <c r="AC11" s="25">
        <v>-1.55</v>
      </c>
      <c r="AD11" s="25">
        <v>6.95</v>
      </c>
      <c r="AE11" s="25">
        <v>-0.04</v>
      </c>
      <c r="AF11" s="30">
        <v>189.48</v>
      </c>
      <c r="AG11" s="30">
        <v>182.74</v>
      </c>
      <c r="AH11" s="31">
        <v>151.37</v>
      </c>
    </row>
    <row r="12" spans="1:34" s="5" customFormat="1" ht="18" customHeight="1" x14ac:dyDescent="0.3">
      <c r="A12" s="20">
        <v>9</v>
      </c>
      <c r="B12">
        <v>240054</v>
      </c>
      <c r="C12" t="s">
        <v>42</v>
      </c>
      <c r="D12" t="s">
        <v>3</v>
      </c>
      <c r="E12" t="s">
        <v>2</v>
      </c>
      <c r="F12">
        <v>170460</v>
      </c>
      <c r="G12">
        <v>1</v>
      </c>
      <c r="H12">
        <v>1</v>
      </c>
      <c r="I12">
        <v>1.5</v>
      </c>
      <c r="J12">
        <v>42.5</v>
      </c>
      <c r="K12">
        <v>5</v>
      </c>
      <c r="L12" s="22">
        <v>179.16666666666669</v>
      </c>
      <c r="M12">
        <v>18.100000000000001</v>
      </c>
      <c r="N12">
        <v>2.9</v>
      </c>
      <c r="O12">
        <v>17.3</v>
      </c>
      <c r="P12">
        <v>99.6</v>
      </c>
      <c r="Q12" s="25">
        <v>42.12</v>
      </c>
      <c r="R12" s="20">
        <v>9</v>
      </c>
      <c r="S12" s="29">
        <v>-2.68</v>
      </c>
      <c r="T12" s="25">
        <v>19.309999999999999</v>
      </c>
      <c r="U12" s="25">
        <v>14.81</v>
      </c>
      <c r="V12" s="25">
        <v>21.07</v>
      </c>
      <c r="W12" s="25">
        <v>-0.06</v>
      </c>
      <c r="X12" s="25">
        <v>4.16</v>
      </c>
      <c r="Y12" s="25">
        <v>7.07</v>
      </c>
      <c r="Z12" s="25">
        <v>0.24</v>
      </c>
      <c r="AA12" s="25">
        <v>-1.08</v>
      </c>
      <c r="AB12" s="25">
        <v>-1.05</v>
      </c>
      <c r="AC12" s="25">
        <v>-4.9800000000000004</v>
      </c>
      <c r="AD12" s="25">
        <v>4.7699999999999996</v>
      </c>
      <c r="AE12" s="25">
        <v>-0.14000000000000001</v>
      </c>
      <c r="AF12" s="22">
        <v>173.32</v>
      </c>
      <c r="AG12" s="22">
        <v>164.71</v>
      </c>
      <c r="AH12" s="22">
        <v>141.97</v>
      </c>
    </row>
    <row r="13" spans="1:34" s="5" customFormat="1" ht="18" customHeight="1" x14ac:dyDescent="0.3">
      <c r="A13" s="20">
        <v>10</v>
      </c>
      <c r="B13">
        <v>240637</v>
      </c>
      <c r="C13" t="s">
        <v>42</v>
      </c>
      <c r="D13" t="s">
        <v>3</v>
      </c>
      <c r="E13" t="s">
        <v>2</v>
      </c>
      <c r="F13">
        <v>190113</v>
      </c>
      <c r="G13">
        <v>1</v>
      </c>
      <c r="H13">
        <v>1</v>
      </c>
      <c r="I13">
        <v>2</v>
      </c>
      <c r="J13">
        <v>42.5</v>
      </c>
      <c r="K13">
        <v>6</v>
      </c>
      <c r="L13" s="22">
        <v>175.00000000000003</v>
      </c>
      <c r="M13">
        <v>18</v>
      </c>
      <c r="N13">
        <v>3</v>
      </c>
      <c r="O13">
        <v>16.600000000000001</v>
      </c>
      <c r="P13">
        <v>99.5</v>
      </c>
      <c r="Q13" s="25">
        <v>47.37</v>
      </c>
      <c r="R13" s="20">
        <v>10</v>
      </c>
      <c r="S13" s="29">
        <v>-2.4300000000000002</v>
      </c>
      <c r="T13" s="28">
        <v>40.86</v>
      </c>
      <c r="U13" s="28">
        <v>32.380000000000003</v>
      </c>
      <c r="V13" s="28">
        <v>34.69</v>
      </c>
      <c r="W13" s="25">
        <v>0.37</v>
      </c>
      <c r="X13" s="25">
        <v>7.1</v>
      </c>
      <c r="Y13" s="27">
        <v>10.8</v>
      </c>
      <c r="Z13" s="25">
        <v>-0.47</v>
      </c>
      <c r="AA13" s="25">
        <v>-1.23</v>
      </c>
      <c r="AB13" s="25">
        <v>-1.06</v>
      </c>
      <c r="AC13" s="25">
        <v>-0.87</v>
      </c>
      <c r="AD13" s="25">
        <v>5.77</v>
      </c>
      <c r="AE13" s="25">
        <v>0.41</v>
      </c>
      <c r="AF13" s="32">
        <v>192.67</v>
      </c>
      <c r="AG13" s="32">
        <v>188.8</v>
      </c>
      <c r="AH13" s="31">
        <v>149.21</v>
      </c>
    </row>
    <row r="14" spans="1:34" s="5" customFormat="1" ht="18" customHeight="1" x14ac:dyDescent="0.3">
      <c r="A14" s="20">
        <v>11</v>
      </c>
      <c r="B14">
        <v>240294</v>
      </c>
      <c r="C14" t="s">
        <v>42</v>
      </c>
      <c r="D14" t="s">
        <v>3</v>
      </c>
      <c r="E14">
        <v>200124</v>
      </c>
      <c r="F14">
        <v>211824</v>
      </c>
      <c r="G14">
        <v>1</v>
      </c>
      <c r="H14">
        <v>1</v>
      </c>
      <c r="I14">
        <v>2</v>
      </c>
      <c r="J14">
        <v>40.5</v>
      </c>
      <c r="K14">
        <v>6.5</v>
      </c>
      <c r="L14" s="21">
        <v>163</v>
      </c>
      <c r="M14">
        <v>17</v>
      </c>
      <c r="N14">
        <v>2.6</v>
      </c>
      <c r="O14">
        <v>15.2</v>
      </c>
      <c r="P14">
        <v>99.7</v>
      </c>
      <c r="Q14" s="25">
        <v>58.21</v>
      </c>
      <c r="R14" s="20">
        <v>11</v>
      </c>
      <c r="S14" s="25">
        <v>-1.42</v>
      </c>
      <c r="T14" s="25">
        <v>22.07</v>
      </c>
      <c r="U14" s="25">
        <v>17.87</v>
      </c>
      <c r="V14" s="25">
        <v>20.65</v>
      </c>
      <c r="W14" s="25">
        <v>0.15</v>
      </c>
      <c r="X14" s="25">
        <v>5.95</v>
      </c>
      <c r="Y14" s="26">
        <v>10.44</v>
      </c>
      <c r="Z14" s="25">
        <v>-7.0000000000000007E-2</v>
      </c>
      <c r="AA14" s="25">
        <v>-0.3</v>
      </c>
      <c r="AB14" s="25">
        <v>-0.72</v>
      </c>
      <c r="AC14" s="25">
        <v>1.37</v>
      </c>
      <c r="AD14" s="25">
        <v>7.08</v>
      </c>
      <c r="AE14" s="25">
        <v>-0.61</v>
      </c>
      <c r="AF14" s="22">
        <v>160.22999999999999</v>
      </c>
      <c r="AG14" s="22">
        <v>162.88</v>
      </c>
      <c r="AH14" s="22">
        <v>135.5</v>
      </c>
    </row>
    <row r="15" spans="1:34" s="5" customFormat="1" ht="18" customHeight="1" x14ac:dyDescent="0.3">
      <c r="A15" s="20">
        <v>12</v>
      </c>
      <c r="B15">
        <v>240220</v>
      </c>
      <c r="C15" t="s">
        <v>42</v>
      </c>
      <c r="D15" t="s">
        <v>3</v>
      </c>
      <c r="E15" t="s">
        <v>7</v>
      </c>
      <c r="F15">
        <v>200003</v>
      </c>
      <c r="G15">
        <v>1</v>
      </c>
      <c r="H15">
        <v>1</v>
      </c>
      <c r="I15">
        <v>2</v>
      </c>
      <c r="J15">
        <v>40</v>
      </c>
      <c r="K15">
        <v>5</v>
      </c>
      <c r="L15" s="22">
        <v>119.72</v>
      </c>
      <c r="M15">
        <v>17</v>
      </c>
      <c r="N15">
        <v>2.5</v>
      </c>
      <c r="O15">
        <v>14.6</v>
      </c>
      <c r="P15">
        <v>99.6</v>
      </c>
      <c r="Q15" s="25">
        <v>45.64</v>
      </c>
      <c r="R15" s="20">
        <v>12</v>
      </c>
      <c r="S15" s="29">
        <v>-2.5</v>
      </c>
      <c r="T15" s="25">
        <v>9.0399999999999991</v>
      </c>
      <c r="U15" s="25">
        <v>11.74</v>
      </c>
      <c r="V15" s="25">
        <v>10.66</v>
      </c>
      <c r="W15" s="25">
        <v>-0.03</v>
      </c>
      <c r="X15" s="25">
        <v>4.09</v>
      </c>
      <c r="Y15" s="25">
        <v>4.58</v>
      </c>
      <c r="Z15" s="25">
        <v>-0.21</v>
      </c>
      <c r="AA15" s="25">
        <v>-1.22</v>
      </c>
      <c r="AB15" s="25">
        <v>-0.48</v>
      </c>
      <c r="AC15" s="25">
        <v>-3.4</v>
      </c>
      <c r="AD15" s="25">
        <v>3.78</v>
      </c>
      <c r="AE15" s="25">
        <v>-1.04</v>
      </c>
      <c r="AF15" s="30">
        <v>182.33</v>
      </c>
      <c r="AG15" s="22">
        <v>164.83</v>
      </c>
      <c r="AH15" s="22">
        <v>146.41</v>
      </c>
    </row>
    <row r="16" spans="1:34" s="5" customFormat="1" ht="18" customHeight="1" x14ac:dyDescent="0.3">
      <c r="A16" s="20">
        <v>13</v>
      </c>
      <c r="B16">
        <v>240569</v>
      </c>
      <c r="C16" t="s">
        <v>53</v>
      </c>
      <c r="D16" t="s">
        <v>3</v>
      </c>
      <c r="E16" t="s">
        <v>5</v>
      </c>
      <c r="F16">
        <v>190886</v>
      </c>
      <c r="G16">
        <v>1</v>
      </c>
      <c r="H16">
        <v>1</v>
      </c>
      <c r="I16">
        <v>2</v>
      </c>
      <c r="J16">
        <v>37</v>
      </c>
      <c r="K16">
        <v>4.5</v>
      </c>
      <c r="L16" s="21">
        <v>128</v>
      </c>
      <c r="M16">
        <v>15.1</v>
      </c>
      <c r="N16">
        <v>3.1</v>
      </c>
      <c r="O16">
        <v>20.3</v>
      </c>
      <c r="P16">
        <v>99.9</v>
      </c>
      <c r="Q16" s="25">
        <v>57.35</v>
      </c>
      <c r="R16" s="20">
        <v>13</v>
      </c>
      <c r="S16" s="28">
        <v>-3.12</v>
      </c>
      <c r="T16" s="25">
        <v>22.62</v>
      </c>
      <c r="U16" s="26">
        <v>21.29</v>
      </c>
      <c r="V16" s="27">
        <v>27.5</v>
      </c>
      <c r="W16" s="25">
        <v>0.56000000000000005</v>
      </c>
      <c r="X16" s="25">
        <v>6.14</v>
      </c>
      <c r="Y16" s="25">
        <v>7.09</v>
      </c>
      <c r="Z16" s="25">
        <v>-1.24</v>
      </c>
      <c r="AA16" s="25">
        <v>-1.91</v>
      </c>
      <c r="AB16" s="25">
        <v>-0.83</v>
      </c>
      <c r="AC16" s="25">
        <v>-4.72</v>
      </c>
      <c r="AD16" s="25">
        <v>-2.39</v>
      </c>
      <c r="AE16" s="25">
        <v>0.28000000000000003</v>
      </c>
      <c r="AF16" s="30">
        <v>185.46</v>
      </c>
      <c r="AG16" s="31">
        <v>173.88</v>
      </c>
      <c r="AH16" s="22">
        <v>145.02000000000001</v>
      </c>
    </row>
    <row r="17" spans="1:34" s="5" customFormat="1" ht="18" customHeight="1" x14ac:dyDescent="0.3">
      <c r="A17" s="20">
        <v>14</v>
      </c>
      <c r="B17">
        <v>241128</v>
      </c>
      <c r="C17" t="s">
        <v>42</v>
      </c>
      <c r="D17" t="s">
        <v>3</v>
      </c>
      <c r="E17" t="s">
        <v>54</v>
      </c>
      <c r="F17">
        <v>180030</v>
      </c>
      <c r="G17">
        <v>1</v>
      </c>
      <c r="H17">
        <v>1</v>
      </c>
      <c r="I17">
        <v>2</v>
      </c>
      <c r="J17">
        <v>39</v>
      </c>
      <c r="K17">
        <v>5</v>
      </c>
      <c r="L17" s="22">
        <v>129.41999999999999</v>
      </c>
      <c r="M17">
        <v>16.8</v>
      </c>
      <c r="N17">
        <v>2.8</v>
      </c>
      <c r="O17">
        <v>16.8</v>
      </c>
      <c r="P17">
        <v>99.6</v>
      </c>
      <c r="Q17" s="25">
        <v>35.770000000000003</v>
      </c>
      <c r="R17" s="20">
        <v>14</v>
      </c>
      <c r="S17" s="29">
        <v>-2.48</v>
      </c>
      <c r="T17" s="25">
        <v>20.38</v>
      </c>
      <c r="U17" s="27">
        <v>23.04</v>
      </c>
      <c r="V17" s="25">
        <v>21.28</v>
      </c>
      <c r="W17" s="25">
        <v>0.34</v>
      </c>
      <c r="X17" s="25">
        <v>4.8600000000000003</v>
      </c>
      <c r="Y17" s="25">
        <v>5.98</v>
      </c>
      <c r="Z17" s="25">
        <v>-0.67</v>
      </c>
      <c r="AA17" s="25">
        <v>-0.74</v>
      </c>
      <c r="AB17" s="25">
        <v>-1.29</v>
      </c>
      <c r="AC17" s="25">
        <v>-0.35</v>
      </c>
      <c r="AD17" s="25">
        <v>7.0000000000000007E-2</v>
      </c>
      <c r="AE17" s="25">
        <v>0.68</v>
      </c>
      <c r="AF17" s="30">
        <v>182.76</v>
      </c>
      <c r="AG17" s="22">
        <v>170.98</v>
      </c>
      <c r="AH17" s="22">
        <v>140.88</v>
      </c>
    </row>
    <row r="18" spans="1:34" s="5" customFormat="1" ht="18" customHeight="1" x14ac:dyDescent="0.3">
      <c r="A18" s="20">
        <v>15</v>
      </c>
      <c r="B18">
        <v>240476</v>
      </c>
      <c r="C18" t="s">
        <v>42</v>
      </c>
      <c r="D18" t="s">
        <v>1</v>
      </c>
      <c r="E18">
        <v>210151</v>
      </c>
      <c r="F18">
        <v>211291</v>
      </c>
      <c r="G18">
        <v>1</v>
      </c>
      <c r="H18">
        <v>1</v>
      </c>
      <c r="I18">
        <v>1</v>
      </c>
      <c r="J18">
        <v>38.5</v>
      </c>
      <c r="K18">
        <v>6</v>
      </c>
      <c r="L18" s="22">
        <v>154.16666666666669</v>
      </c>
      <c r="M18">
        <v>17.3</v>
      </c>
      <c r="N18">
        <v>2.4</v>
      </c>
      <c r="O18">
        <v>14.1</v>
      </c>
      <c r="P18">
        <v>99.9</v>
      </c>
      <c r="Q18" s="25">
        <v>50.96</v>
      </c>
      <c r="R18" s="20">
        <v>15</v>
      </c>
      <c r="S18" s="27">
        <v>-2.2000000000000002</v>
      </c>
      <c r="T18" s="25">
        <v>13.81</v>
      </c>
      <c r="U18" s="25">
        <v>12.41</v>
      </c>
      <c r="V18" s="25">
        <v>13.33</v>
      </c>
      <c r="W18" s="25">
        <v>-0.18</v>
      </c>
      <c r="X18" s="25">
        <v>1</v>
      </c>
      <c r="Y18" s="25">
        <v>3.08</v>
      </c>
      <c r="Z18" s="25">
        <v>0.4</v>
      </c>
      <c r="AA18" s="25">
        <v>0.43</v>
      </c>
      <c r="AB18" s="27">
        <v>0.33</v>
      </c>
      <c r="AC18" s="25">
        <v>-2.33</v>
      </c>
      <c r="AD18" s="25">
        <v>6.79</v>
      </c>
      <c r="AE18" s="25">
        <v>0.26</v>
      </c>
      <c r="AF18" s="22">
        <v>164.4</v>
      </c>
      <c r="AG18" s="22">
        <v>154.72999999999999</v>
      </c>
      <c r="AH18" s="22">
        <v>129.97</v>
      </c>
    </row>
    <row r="19" spans="1:34" s="5" customFormat="1" ht="18" customHeight="1" x14ac:dyDescent="0.3">
      <c r="A19" s="20">
        <v>16</v>
      </c>
      <c r="B19">
        <v>241098</v>
      </c>
      <c r="C19" t="s">
        <v>42</v>
      </c>
      <c r="D19" t="s">
        <v>3</v>
      </c>
      <c r="E19" t="s">
        <v>54</v>
      </c>
      <c r="F19">
        <v>220552</v>
      </c>
      <c r="G19">
        <v>1</v>
      </c>
      <c r="H19">
        <v>1</v>
      </c>
      <c r="I19">
        <v>2</v>
      </c>
      <c r="J19">
        <v>42</v>
      </c>
      <c r="K19">
        <v>7</v>
      </c>
      <c r="L19" s="21">
        <v>121</v>
      </c>
      <c r="M19">
        <v>16.3</v>
      </c>
      <c r="N19">
        <v>2.7</v>
      </c>
      <c r="O19">
        <v>16.5</v>
      </c>
      <c r="P19">
        <v>99.7</v>
      </c>
      <c r="Q19" s="25">
        <v>58.9</v>
      </c>
      <c r="R19" s="20">
        <v>16</v>
      </c>
      <c r="S19" s="28">
        <v>-3.06</v>
      </c>
      <c r="T19" s="27">
        <v>27.94</v>
      </c>
      <c r="U19" s="27">
        <v>23.72</v>
      </c>
      <c r="V19" s="27">
        <v>25.77</v>
      </c>
      <c r="W19" s="25">
        <v>0.66</v>
      </c>
      <c r="X19" s="25">
        <v>3.96</v>
      </c>
      <c r="Y19" s="25">
        <v>4.91</v>
      </c>
      <c r="Z19" s="25">
        <v>0.16</v>
      </c>
      <c r="AA19" s="25">
        <v>-0.24</v>
      </c>
      <c r="AB19" s="25">
        <v>-0.5</v>
      </c>
      <c r="AC19" s="25">
        <v>-2.84</v>
      </c>
      <c r="AD19" s="25">
        <v>4.63</v>
      </c>
      <c r="AE19" s="25">
        <v>0.14000000000000001</v>
      </c>
      <c r="AF19" s="30">
        <v>189.93</v>
      </c>
      <c r="AG19" s="30">
        <v>184.07</v>
      </c>
      <c r="AH19" s="22">
        <v>142.30000000000001</v>
      </c>
    </row>
    <row r="20" spans="1:34" s="5" customFormat="1" ht="18" customHeight="1" x14ac:dyDescent="0.3">
      <c r="A20" s="20">
        <v>17</v>
      </c>
      <c r="B20">
        <v>240144</v>
      </c>
      <c r="C20" t="s">
        <v>42</v>
      </c>
      <c r="D20" t="s">
        <v>3</v>
      </c>
      <c r="E20">
        <v>210064</v>
      </c>
      <c r="F20">
        <v>210348</v>
      </c>
      <c r="G20">
        <v>1</v>
      </c>
      <c r="H20">
        <v>1</v>
      </c>
      <c r="I20">
        <v>1.5</v>
      </c>
      <c r="J20">
        <v>37.5</v>
      </c>
      <c r="K20">
        <v>5.5</v>
      </c>
      <c r="L20" s="21">
        <v>121</v>
      </c>
      <c r="M20">
        <v>16.8</v>
      </c>
      <c r="N20">
        <v>3.4</v>
      </c>
      <c r="O20">
        <v>20.2</v>
      </c>
      <c r="P20">
        <v>99.5</v>
      </c>
      <c r="Q20" s="25">
        <v>58.4</v>
      </c>
      <c r="R20" s="20">
        <v>17</v>
      </c>
      <c r="S20" s="27">
        <v>-2.06</v>
      </c>
      <c r="T20" s="27">
        <v>27.14</v>
      </c>
      <c r="U20" s="26">
        <v>22.41</v>
      </c>
      <c r="V20" s="25">
        <v>20.91</v>
      </c>
      <c r="W20" s="25">
        <v>0.19</v>
      </c>
      <c r="X20" s="25">
        <v>5.25</v>
      </c>
      <c r="Y20" s="25">
        <v>7.53</v>
      </c>
      <c r="Z20" s="25">
        <v>-0.37</v>
      </c>
      <c r="AA20" s="25">
        <v>-0.3</v>
      </c>
      <c r="AB20" s="25">
        <v>-0.12</v>
      </c>
      <c r="AC20" s="25">
        <v>-5.42</v>
      </c>
      <c r="AD20" s="25">
        <v>-3.35</v>
      </c>
      <c r="AE20" s="25">
        <v>0.33</v>
      </c>
      <c r="AF20" s="31">
        <v>176.72</v>
      </c>
      <c r="AG20" s="22">
        <v>170.66</v>
      </c>
      <c r="AH20" s="22">
        <v>144.82</v>
      </c>
    </row>
    <row r="21" spans="1:34" s="5" customFormat="1" ht="18" customHeight="1" x14ac:dyDescent="0.3">
      <c r="A21" s="20">
        <v>18</v>
      </c>
      <c r="B21">
        <v>240176</v>
      </c>
      <c r="C21" t="s">
        <v>42</v>
      </c>
      <c r="D21" t="s">
        <v>1</v>
      </c>
      <c r="E21">
        <v>210064</v>
      </c>
      <c r="F21">
        <v>180001</v>
      </c>
      <c r="G21">
        <v>1</v>
      </c>
      <c r="H21">
        <v>1</v>
      </c>
      <c r="I21">
        <v>1</v>
      </c>
      <c r="J21">
        <v>42</v>
      </c>
      <c r="K21">
        <v>5</v>
      </c>
      <c r="L21" s="21">
        <v>121</v>
      </c>
      <c r="M21">
        <v>17</v>
      </c>
      <c r="N21">
        <v>3</v>
      </c>
      <c r="O21">
        <v>17.5</v>
      </c>
      <c r="P21">
        <v>99.5</v>
      </c>
      <c r="Q21" s="25">
        <v>54.13</v>
      </c>
      <c r="R21" s="20">
        <v>18</v>
      </c>
      <c r="S21" s="27">
        <v>-1.91</v>
      </c>
      <c r="T21" s="27">
        <v>28.34</v>
      </c>
      <c r="U21" s="27">
        <v>22.46</v>
      </c>
      <c r="V21" s="27">
        <v>24.46</v>
      </c>
      <c r="W21" s="25">
        <v>0.13</v>
      </c>
      <c r="X21" s="25">
        <v>4.88</v>
      </c>
      <c r="Y21" s="25">
        <v>8.16</v>
      </c>
      <c r="Z21" s="25">
        <v>-0.35</v>
      </c>
      <c r="AA21" s="25">
        <v>0.04</v>
      </c>
      <c r="AB21" s="25">
        <v>-0.83</v>
      </c>
      <c r="AC21" s="25">
        <v>-1.27</v>
      </c>
      <c r="AD21" s="25">
        <v>4.9400000000000004</v>
      </c>
      <c r="AE21" s="25">
        <v>-1.25</v>
      </c>
      <c r="AF21" s="31">
        <v>180.11</v>
      </c>
      <c r="AG21" s="31">
        <v>173.65</v>
      </c>
      <c r="AH21" s="22">
        <v>140.86000000000001</v>
      </c>
    </row>
    <row r="22" spans="1:34" s="5" customFormat="1" ht="18" customHeight="1" x14ac:dyDescent="0.3">
      <c r="A22" s="20">
        <v>19</v>
      </c>
      <c r="B22">
        <v>240889</v>
      </c>
      <c r="C22" t="s">
        <v>42</v>
      </c>
      <c r="D22" t="s">
        <v>3</v>
      </c>
      <c r="E22" t="s">
        <v>54</v>
      </c>
      <c r="F22">
        <v>220755</v>
      </c>
      <c r="G22">
        <v>1</v>
      </c>
      <c r="H22">
        <v>1</v>
      </c>
      <c r="I22">
        <v>2.5</v>
      </c>
      <c r="J22">
        <v>41</v>
      </c>
      <c r="K22">
        <v>6</v>
      </c>
      <c r="L22" s="21">
        <v>115</v>
      </c>
      <c r="M22">
        <v>15.7</v>
      </c>
      <c r="N22">
        <v>3.2</v>
      </c>
      <c r="O22">
        <v>20.5</v>
      </c>
      <c r="P22">
        <v>99.9</v>
      </c>
      <c r="Q22" s="25">
        <v>43.29</v>
      </c>
      <c r="R22" s="20">
        <v>19</v>
      </c>
      <c r="S22" s="28">
        <v>-2.75</v>
      </c>
      <c r="T22" s="29">
        <v>33.840000000000003</v>
      </c>
      <c r="U22" s="28">
        <v>31.6</v>
      </c>
      <c r="V22" s="28">
        <v>35</v>
      </c>
      <c r="W22" s="25">
        <v>0.69</v>
      </c>
      <c r="X22" s="25">
        <v>4.95</v>
      </c>
      <c r="Y22" s="25">
        <v>6.81</v>
      </c>
      <c r="Z22" s="25">
        <v>-0.99</v>
      </c>
      <c r="AA22" s="25">
        <v>-1.07</v>
      </c>
      <c r="AB22" s="25">
        <v>-0.72</v>
      </c>
      <c r="AC22" s="25">
        <v>-3.31</v>
      </c>
      <c r="AD22" s="25">
        <v>2.56</v>
      </c>
      <c r="AE22" s="25">
        <v>1.08</v>
      </c>
      <c r="AF22" s="30">
        <v>188.38</v>
      </c>
      <c r="AG22" s="30">
        <v>182.65</v>
      </c>
      <c r="AH22" s="22">
        <v>145.37</v>
      </c>
    </row>
    <row r="23" spans="1:34" s="5" customFormat="1" ht="18" customHeight="1" x14ac:dyDescent="0.3">
      <c r="A23" s="20">
        <v>20</v>
      </c>
      <c r="B23">
        <v>240639</v>
      </c>
      <c r="C23" t="s">
        <v>42</v>
      </c>
      <c r="D23" t="s">
        <v>3</v>
      </c>
      <c r="E23" t="s">
        <v>2</v>
      </c>
      <c r="F23">
        <v>190030</v>
      </c>
      <c r="G23">
        <v>1</v>
      </c>
      <c r="H23">
        <v>1</v>
      </c>
      <c r="I23">
        <v>2</v>
      </c>
      <c r="J23">
        <v>40.5</v>
      </c>
      <c r="K23">
        <v>5.5</v>
      </c>
      <c r="L23" s="22">
        <v>154.16666666666669</v>
      </c>
      <c r="M23">
        <v>17.600000000000001</v>
      </c>
      <c r="N23">
        <v>2.5</v>
      </c>
      <c r="O23">
        <v>14.3</v>
      </c>
      <c r="P23">
        <v>99.8</v>
      </c>
      <c r="Q23" s="25">
        <v>38.53</v>
      </c>
      <c r="R23" s="20">
        <v>20</v>
      </c>
      <c r="S23" s="27">
        <v>-1.88</v>
      </c>
      <c r="T23" s="26">
        <v>24.88</v>
      </c>
      <c r="U23" s="25">
        <v>19.3</v>
      </c>
      <c r="V23" s="25">
        <v>20.84</v>
      </c>
      <c r="W23" s="25">
        <v>0.04</v>
      </c>
      <c r="X23" s="25">
        <v>5.39</v>
      </c>
      <c r="Y23" s="25">
        <v>7.65</v>
      </c>
      <c r="Z23" s="25">
        <v>-0.39</v>
      </c>
      <c r="AA23" s="25">
        <v>-0.46</v>
      </c>
      <c r="AB23" s="25">
        <v>-0.49</v>
      </c>
      <c r="AC23" s="25">
        <v>-2.57</v>
      </c>
      <c r="AD23" s="25">
        <v>4.8499999999999996</v>
      </c>
      <c r="AE23" s="25">
        <v>-0.72</v>
      </c>
      <c r="AF23" s="31">
        <v>176.61</v>
      </c>
      <c r="AG23" s="31">
        <v>173.39</v>
      </c>
      <c r="AH23" s="22">
        <v>142.91999999999999</v>
      </c>
    </row>
    <row r="24" spans="1:34" s="5" customFormat="1" ht="18" customHeight="1" x14ac:dyDescent="0.3">
      <c r="A24" s="20">
        <v>21</v>
      </c>
      <c r="B24">
        <v>240305</v>
      </c>
      <c r="C24" t="s">
        <v>42</v>
      </c>
      <c r="D24" t="s">
        <v>1</v>
      </c>
      <c r="E24">
        <v>200124</v>
      </c>
      <c r="F24">
        <v>211579</v>
      </c>
      <c r="G24">
        <v>1</v>
      </c>
      <c r="H24">
        <v>1</v>
      </c>
      <c r="I24">
        <v>1</v>
      </c>
      <c r="J24">
        <v>37</v>
      </c>
      <c r="K24">
        <v>5</v>
      </c>
      <c r="L24" s="21">
        <v>102</v>
      </c>
      <c r="M24">
        <v>16.600000000000001</v>
      </c>
      <c r="N24">
        <v>2.8</v>
      </c>
      <c r="O24">
        <v>16.7</v>
      </c>
      <c r="P24">
        <v>99.8</v>
      </c>
      <c r="Q24" s="25">
        <v>52.02</v>
      </c>
      <c r="R24" s="20">
        <v>21</v>
      </c>
      <c r="S24" s="26">
        <v>-1.59</v>
      </c>
      <c r="T24" s="26">
        <v>24.55</v>
      </c>
      <c r="U24" s="26">
        <v>20.93</v>
      </c>
      <c r="V24" s="26">
        <v>23.15</v>
      </c>
      <c r="W24" s="25">
        <v>-7.0000000000000007E-2</v>
      </c>
      <c r="X24" s="25">
        <v>4.75</v>
      </c>
      <c r="Y24" s="25">
        <v>6.77</v>
      </c>
      <c r="Z24" s="25">
        <v>-0.87</v>
      </c>
      <c r="AA24" s="25">
        <v>-1.02</v>
      </c>
      <c r="AB24" s="25">
        <v>-0.93</v>
      </c>
      <c r="AC24" s="25">
        <v>1.48</v>
      </c>
      <c r="AD24" s="25">
        <v>1.61</v>
      </c>
      <c r="AE24" s="25">
        <v>-0.73</v>
      </c>
      <c r="AF24" s="31">
        <v>177.93</v>
      </c>
      <c r="AG24" s="31">
        <v>175.14</v>
      </c>
      <c r="AH24" s="22">
        <v>142.75</v>
      </c>
    </row>
    <row r="25" spans="1:34" s="5" customFormat="1" ht="18" customHeight="1" x14ac:dyDescent="0.3">
      <c r="A25" s="20">
        <v>22</v>
      </c>
      <c r="B25">
        <v>240235</v>
      </c>
      <c r="C25" t="s">
        <v>42</v>
      </c>
      <c r="D25" t="s">
        <v>3</v>
      </c>
      <c r="E25" t="s">
        <v>7</v>
      </c>
      <c r="F25">
        <v>181527</v>
      </c>
      <c r="G25">
        <v>1</v>
      </c>
      <c r="H25">
        <v>1</v>
      </c>
      <c r="I25">
        <v>3</v>
      </c>
      <c r="J25">
        <v>42.5</v>
      </c>
      <c r="K25">
        <v>6</v>
      </c>
      <c r="L25" s="21">
        <v>166</v>
      </c>
      <c r="M25">
        <v>16.3</v>
      </c>
      <c r="N25">
        <v>3.3</v>
      </c>
      <c r="O25">
        <v>20.3</v>
      </c>
      <c r="P25">
        <v>99.5</v>
      </c>
      <c r="Q25" s="25">
        <v>45.7</v>
      </c>
      <c r="R25" s="20">
        <v>22</v>
      </c>
      <c r="S25" s="28">
        <v>-3.07</v>
      </c>
      <c r="T25" s="29">
        <v>32.69</v>
      </c>
      <c r="U25" s="29">
        <v>28.59</v>
      </c>
      <c r="V25" s="29">
        <v>29.26</v>
      </c>
      <c r="W25" s="25">
        <v>1.19</v>
      </c>
      <c r="X25" s="25">
        <v>5.65</v>
      </c>
      <c r="Y25" s="25">
        <v>8.25</v>
      </c>
      <c r="Z25" s="25">
        <v>0.41</v>
      </c>
      <c r="AA25" s="25">
        <v>-0.94</v>
      </c>
      <c r="AB25" s="25">
        <v>-0.71</v>
      </c>
      <c r="AC25" s="25">
        <v>-5.42</v>
      </c>
      <c r="AD25" s="25">
        <v>5.58</v>
      </c>
      <c r="AE25" s="25">
        <v>0.76</v>
      </c>
      <c r="AF25" s="31">
        <v>175.88</v>
      </c>
      <c r="AG25" s="22">
        <v>167.85</v>
      </c>
      <c r="AH25" s="22">
        <v>137.01</v>
      </c>
    </row>
    <row r="26" spans="1:34" s="5" customFormat="1" ht="18" customHeight="1" x14ac:dyDescent="0.3">
      <c r="A26" s="20">
        <v>23</v>
      </c>
      <c r="B26">
        <v>241386</v>
      </c>
      <c r="C26" t="s">
        <v>42</v>
      </c>
      <c r="D26" t="s">
        <v>3</v>
      </c>
      <c r="E26">
        <v>190689</v>
      </c>
      <c r="F26">
        <v>210442</v>
      </c>
      <c r="G26">
        <v>1</v>
      </c>
      <c r="H26">
        <v>1</v>
      </c>
      <c r="I26">
        <v>2</v>
      </c>
      <c r="J26">
        <v>38.5</v>
      </c>
      <c r="K26">
        <v>4.5</v>
      </c>
      <c r="L26" s="22">
        <v>84.12</v>
      </c>
      <c r="M26">
        <v>16.5</v>
      </c>
      <c r="N26">
        <v>3</v>
      </c>
      <c r="O26">
        <v>18.399999999999999</v>
      </c>
      <c r="P26">
        <v>99.5</v>
      </c>
      <c r="Q26" s="25">
        <v>61.76</v>
      </c>
      <c r="R26" s="20">
        <v>23</v>
      </c>
      <c r="S26" s="29">
        <v>-2.5099999999999998</v>
      </c>
      <c r="T26" s="25">
        <v>19.75</v>
      </c>
      <c r="U26" s="25">
        <v>19.43</v>
      </c>
      <c r="V26" s="25">
        <v>15.78</v>
      </c>
      <c r="W26" s="25">
        <v>0.1</v>
      </c>
      <c r="X26" s="25">
        <v>5.56</v>
      </c>
      <c r="Y26" s="25">
        <v>7.67</v>
      </c>
      <c r="Z26" s="25">
        <v>0.23</v>
      </c>
      <c r="AA26" s="25">
        <v>-0.48</v>
      </c>
      <c r="AB26" s="25">
        <v>-0.39</v>
      </c>
      <c r="AC26" s="25">
        <v>-1.27</v>
      </c>
      <c r="AD26" s="25">
        <v>5.12</v>
      </c>
      <c r="AE26" s="25">
        <v>-0.75</v>
      </c>
      <c r="AF26" s="31">
        <v>176.82</v>
      </c>
      <c r="AG26" s="22">
        <v>171.71</v>
      </c>
      <c r="AH26" s="22">
        <v>142.33000000000001</v>
      </c>
    </row>
    <row r="27" spans="1:34" s="5" customFormat="1" ht="18" customHeight="1" x14ac:dyDescent="0.3">
      <c r="A27" s="20">
        <v>24</v>
      </c>
      <c r="B27">
        <v>240503</v>
      </c>
      <c r="C27" t="s">
        <v>42</v>
      </c>
      <c r="D27" t="s">
        <v>3</v>
      </c>
      <c r="E27">
        <v>210151</v>
      </c>
      <c r="F27">
        <v>210384</v>
      </c>
      <c r="G27">
        <v>1</v>
      </c>
      <c r="H27">
        <v>1</v>
      </c>
      <c r="I27">
        <v>1.5</v>
      </c>
      <c r="J27">
        <v>37.5</v>
      </c>
      <c r="K27">
        <v>5</v>
      </c>
      <c r="L27" s="22">
        <v>139.13</v>
      </c>
      <c r="M27">
        <v>17.7</v>
      </c>
      <c r="N27">
        <v>3.1</v>
      </c>
      <c r="O27">
        <v>17.5</v>
      </c>
      <c r="P27">
        <v>99.5</v>
      </c>
      <c r="Q27" s="25">
        <v>42.08</v>
      </c>
      <c r="R27" s="20">
        <v>24</v>
      </c>
      <c r="S27" s="25">
        <v>-1.35</v>
      </c>
      <c r="T27" s="25">
        <v>21.87</v>
      </c>
      <c r="U27" s="25">
        <v>18.940000000000001</v>
      </c>
      <c r="V27" s="27">
        <v>26.46</v>
      </c>
      <c r="W27" s="25">
        <v>-0.08</v>
      </c>
      <c r="X27" s="25">
        <v>3.02</v>
      </c>
      <c r="Y27" s="25">
        <v>5.23</v>
      </c>
      <c r="Z27" s="25">
        <v>-0.28999999999999998</v>
      </c>
      <c r="AA27" s="25">
        <v>-0.79</v>
      </c>
      <c r="AB27" s="25">
        <v>-0.86</v>
      </c>
      <c r="AC27" s="25">
        <v>1.38</v>
      </c>
      <c r="AD27" s="25">
        <v>3.76</v>
      </c>
      <c r="AE27" s="25">
        <v>-0.81</v>
      </c>
      <c r="AF27" s="22">
        <v>165.09</v>
      </c>
      <c r="AG27" s="22">
        <v>163.12</v>
      </c>
      <c r="AH27" s="22">
        <v>133.85</v>
      </c>
    </row>
    <row r="28" spans="1:34" s="5" customFormat="1" ht="18" customHeight="1" x14ac:dyDescent="0.3">
      <c r="A28" s="20">
        <v>25</v>
      </c>
      <c r="B28">
        <v>240306</v>
      </c>
      <c r="C28" t="s">
        <v>42</v>
      </c>
      <c r="D28" t="s">
        <v>3</v>
      </c>
      <c r="E28">
        <v>200124</v>
      </c>
      <c r="F28"/>
      <c r="G28">
        <v>1</v>
      </c>
      <c r="H28">
        <v>1</v>
      </c>
      <c r="I28">
        <v>1.5</v>
      </c>
      <c r="J28">
        <v>34.5</v>
      </c>
      <c r="K28">
        <v>4.5</v>
      </c>
      <c r="L28" s="22">
        <v>152.07</v>
      </c>
      <c r="M28"/>
      <c r="N28"/>
      <c r="O28"/>
      <c r="P28"/>
      <c r="Q28" s="25">
        <v>51.23</v>
      </c>
      <c r="R28" s="20">
        <v>25</v>
      </c>
      <c r="S28" s="25">
        <v>-1.27</v>
      </c>
      <c r="T28" s="27">
        <v>28.23</v>
      </c>
      <c r="U28" s="27">
        <v>25.92</v>
      </c>
      <c r="V28" s="25">
        <v>21.19</v>
      </c>
      <c r="W28" s="25">
        <v>0.1</v>
      </c>
      <c r="X28" s="25">
        <v>2.1</v>
      </c>
      <c r="Y28" s="25">
        <v>5.0599999999999996</v>
      </c>
      <c r="Z28" s="25">
        <v>-0.88</v>
      </c>
      <c r="AA28" s="25">
        <v>-1.06</v>
      </c>
      <c r="AB28" s="25">
        <v>-0.95</v>
      </c>
      <c r="AC28" s="25">
        <v>-1.02</v>
      </c>
      <c r="AD28" s="25">
        <v>5.79</v>
      </c>
      <c r="AE28" s="25">
        <v>-0.11</v>
      </c>
      <c r="AF28" s="22">
        <v>171.57</v>
      </c>
      <c r="AG28" s="22">
        <v>169.95</v>
      </c>
      <c r="AH28" s="22">
        <v>141.35</v>
      </c>
    </row>
    <row r="29" spans="1:34" s="5" customFormat="1" ht="18" customHeight="1" x14ac:dyDescent="0.3">
      <c r="A29" s="20">
        <v>26</v>
      </c>
      <c r="B29">
        <v>240208</v>
      </c>
      <c r="C29" t="s">
        <v>42</v>
      </c>
      <c r="D29" t="s">
        <v>3</v>
      </c>
      <c r="E29" t="s">
        <v>7</v>
      </c>
      <c r="F29">
        <v>180516</v>
      </c>
      <c r="G29">
        <v>1</v>
      </c>
      <c r="H29">
        <v>1</v>
      </c>
      <c r="I29">
        <v>1.5</v>
      </c>
      <c r="J29">
        <v>37</v>
      </c>
      <c r="K29">
        <v>4</v>
      </c>
      <c r="L29" s="22">
        <v>103.54</v>
      </c>
      <c r="M29">
        <v>17.5</v>
      </c>
      <c r="N29">
        <v>3.5</v>
      </c>
      <c r="O29">
        <v>20.2</v>
      </c>
      <c r="P29">
        <v>99.4</v>
      </c>
      <c r="Q29" s="25">
        <v>42.44</v>
      </c>
      <c r="R29" s="20">
        <v>26</v>
      </c>
      <c r="S29" s="29">
        <v>-2.64</v>
      </c>
      <c r="T29" s="25">
        <v>18.47</v>
      </c>
      <c r="U29" s="25">
        <v>14.71</v>
      </c>
      <c r="V29" s="25">
        <v>17</v>
      </c>
      <c r="W29" s="25">
        <v>0.27</v>
      </c>
      <c r="X29" s="25">
        <v>5.22</v>
      </c>
      <c r="Y29" s="25">
        <v>6.23</v>
      </c>
      <c r="Z29" s="25">
        <v>1</v>
      </c>
      <c r="AA29" s="25">
        <v>0.25</v>
      </c>
      <c r="AB29" s="25">
        <v>-0.27</v>
      </c>
      <c r="AC29" s="25">
        <v>-2.71</v>
      </c>
      <c r="AD29" s="25">
        <v>10.82</v>
      </c>
      <c r="AE29" s="25">
        <v>-0.74</v>
      </c>
      <c r="AF29" s="30">
        <v>189.84</v>
      </c>
      <c r="AG29" s="31">
        <v>173.64</v>
      </c>
      <c r="AH29" s="31">
        <v>149.31</v>
      </c>
    </row>
    <row r="30" spans="1:34" s="5" customFormat="1" ht="18" customHeight="1" x14ac:dyDescent="0.3">
      <c r="A30" s="20">
        <v>27</v>
      </c>
      <c r="B30">
        <v>241357</v>
      </c>
      <c r="C30" t="s">
        <v>42</v>
      </c>
      <c r="D30" t="s">
        <v>3</v>
      </c>
      <c r="E30">
        <v>190689</v>
      </c>
      <c r="F30">
        <v>210639</v>
      </c>
      <c r="G30">
        <v>1</v>
      </c>
      <c r="H30">
        <v>1</v>
      </c>
      <c r="I30">
        <v>2</v>
      </c>
      <c r="J30">
        <v>37</v>
      </c>
      <c r="K30">
        <v>5</v>
      </c>
      <c r="L30" s="22">
        <v>113.24</v>
      </c>
      <c r="M30">
        <v>18.100000000000001</v>
      </c>
      <c r="N30">
        <v>2.8</v>
      </c>
      <c r="O30">
        <v>15.3</v>
      </c>
      <c r="P30">
        <v>99.6</v>
      </c>
      <c r="Q30" s="25">
        <v>58.81</v>
      </c>
      <c r="R30" s="20">
        <v>27</v>
      </c>
      <c r="S30" s="25">
        <v>-1.06</v>
      </c>
      <c r="T30" s="27">
        <v>27.12</v>
      </c>
      <c r="U30" s="27">
        <v>25.75</v>
      </c>
      <c r="V30" s="27">
        <v>26.52</v>
      </c>
      <c r="W30" s="25">
        <v>-0.08</v>
      </c>
      <c r="X30" s="25">
        <v>4.04</v>
      </c>
      <c r="Y30" s="25">
        <v>6.97</v>
      </c>
      <c r="Z30" s="25">
        <v>0.59</v>
      </c>
      <c r="AA30" s="25">
        <v>-0.08</v>
      </c>
      <c r="AB30" s="25">
        <v>-0.8</v>
      </c>
      <c r="AC30" s="26">
        <v>3.35</v>
      </c>
      <c r="AD30" s="25">
        <v>6.81</v>
      </c>
      <c r="AE30" s="25">
        <v>-1.02</v>
      </c>
      <c r="AF30" s="30">
        <v>183.25</v>
      </c>
      <c r="AG30" s="30">
        <v>181.75</v>
      </c>
      <c r="AH30" s="31">
        <v>149.16</v>
      </c>
    </row>
    <row r="31" spans="1:34" s="5" customFormat="1" ht="18" customHeight="1" x14ac:dyDescent="0.3">
      <c r="A31" s="20">
        <v>28</v>
      </c>
      <c r="B31">
        <v>240081</v>
      </c>
      <c r="C31" t="s">
        <v>42</v>
      </c>
      <c r="D31" t="s">
        <v>3</v>
      </c>
      <c r="E31">
        <v>200102</v>
      </c>
      <c r="F31">
        <v>211604</v>
      </c>
      <c r="G31">
        <v>1</v>
      </c>
      <c r="H31">
        <v>1</v>
      </c>
      <c r="I31">
        <v>1.5</v>
      </c>
      <c r="J31">
        <v>38.5</v>
      </c>
      <c r="K31">
        <v>4.5</v>
      </c>
      <c r="L31" s="22">
        <v>100.3</v>
      </c>
      <c r="M31">
        <v>17.8</v>
      </c>
      <c r="N31">
        <v>2.5</v>
      </c>
      <c r="O31">
        <v>14.2</v>
      </c>
      <c r="P31">
        <v>99.6</v>
      </c>
      <c r="Q31" s="25">
        <v>44.66</v>
      </c>
      <c r="R31" s="20">
        <v>28</v>
      </c>
      <c r="S31" s="27">
        <v>-2.19</v>
      </c>
      <c r="T31" s="25">
        <v>2.76</v>
      </c>
      <c r="U31" s="25">
        <v>1</v>
      </c>
      <c r="V31" s="25">
        <v>4.53</v>
      </c>
      <c r="W31" s="25">
        <v>-0.46</v>
      </c>
      <c r="X31" s="27">
        <v>9.3000000000000007</v>
      </c>
      <c r="Y31" s="27">
        <v>11.11</v>
      </c>
      <c r="Z31" s="25">
        <v>-1.08</v>
      </c>
      <c r="AA31" s="25">
        <v>-0.75</v>
      </c>
      <c r="AB31" s="25">
        <v>-0.84</v>
      </c>
      <c r="AC31" s="25">
        <v>-3.3</v>
      </c>
      <c r="AD31" s="25">
        <v>5.84</v>
      </c>
      <c r="AE31" s="25">
        <v>-0.47</v>
      </c>
      <c r="AF31" s="22">
        <v>137.37</v>
      </c>
      <c r="AG31" s="22">
        <v>128.13</v>
      </c>
      <c r="AH31" s="22">
        <v>126.44</v>
      </c>
    </row>
    <row r="32" spans="1:34" s="5" customFormat="1" ht="18" customHeight="1" x14ac:dyDescent="0.3">
      <c r="A32" s="20">
        <v>29</v>
      </c>
      <c r="B32">
        <v>240454</v>
      </c>
      <c r="C32" t="s">
        <v>42</v>
      </c>
      <c r="D32" t="s">
        <v>3</v>
      </c>
      <c r="E32" t="s">
        <v>2</v>
      </c>
      <c r="F32"/>
      <c r="G32">
        <v>1</v>
      </c>
      <c r="H32">
        <v>1</v>
      </c>
      <c r="I32">
        <v>2</v>
      </c>
      <c r="J32">
        <v>40.5</v>
      </c>
      <c r="K32">
        <v>5</v>
      </c>
      <c r="L32" s="22"/>
      <c r="M32">
        <v>18.3</v>
      </c>
      <c r="N32">
        <v>3.1</v>
      </c>
      <c r="O32">
        <v>16.8</v>
      </c>
      <c r="P32">
        <v>99.6</v>
      </c>
      <c r="Q32" s="25">
        <v>48</v>
      </c>
      <c r="R32" s="20">
        <v>29</v>
      </c>
      <c r="S32" s="26">
        <v>-1.62</v>
      </c>
      <c r="T32" s="27">
        <v>30.54</v>
      </c>
      <c r="U32" s="29">
        <v>27.16</v>
      </c>
      <c r="V32" s="28">
        <v>32.049999999999997</v>
      </c>
      <c r="W32" s="25">
        <v>-0.15</v>
      </c>
      <c r="X32" s="25">
        <v>3.17</v>
      </c>
      <c r="Y32" s="25">
        <v>5.74</v>
      </c>
      <c r="Z32" s="25">
        <v>0.5</v>
      </c>
      <c r="AA32" s="25">
        <v>-0.3</v>
      </c>
      <c r="AB32" s="25">
        <v>-0.37</v>
      </c>
      <c r="AC32" s="25">
        <v>-0.56000000000000005</v>
      </c>
      <c r="AD32" s="25">
        <v>9.2100000000000009</v>
      </c>
      <c r="AE32" s="25">
        <v>-7.0000000000000007E-2</v>
      </c>
      <c r="AF32" s="30">
        <v>181.86</v>
      </c>
      <c r="AG32" s="30">
        <v>179.3</v>
      </c>
      <c r="AH32" s="22">
        <v>141.99</v>
      </c>
    </row>
    <row r="33" spans="1:34" s="5" customFormat="1" ht="18" customHeight="1" x14ac:dyDescent="0.3">
      <c r="A33" s="20">
        <v>30</v>
      </c>
      <c r="B33">
        <v>240419</v>
      </c>
      <c r="C33" t="s">
        <v>42</v>
      </c>
      <c r="D33" t="s">
        <v>3</v>
      </c>
      <c r="E33" t="s">
        <v>2</v>
      </c>
      <c r="F33">
        <v>200430</v>
      </c>
      <c r="G33">
        <v>1</v>
      </c>
      <c r="H33">
        <v>1</v>
      </c>
      <c r="I33">
        <v>2.5</v>
      </c>
      <c r="J33">
        <v>40.5</v>
      </c>
      <c r="K33">
        <v>5</v>
      </c>
      <c r="L33" s="22">
        <v>165.01</v>
      </c>
      <c r="M33">
        <v>15.7</v>
      </c>
      <c r="N33">
        <v>2.9</v>
      </c>
      <c r="O33">
        <v>18.8</v>
      </c>
      <c r="P33">
        <v>99.7</v>
      </c>
      <c r="Q33" s="25">
        <v>44.59</v>
      </c>
      <c r="R33" s="20">
        <v>30</v>
      </c>
      <c r="S33" s="28">
        <v>-3</v>
      </c>
      <c r="T33" s="28">
        <v>34.83</v>
      </c>
      <c r="U33" s="27">
        <v>24.21</v>
      </c>
      <c r="V33" s="28">
        <v>32.61</v>
      </c>
      <c r="W33" s="25">
        <v>0.09</v>
      </c>
      <c r="X33" s="27">
        <v>8.35</v>
      </c>
      <c r="Y33" s="27">
        <v>11.45</v>
      </c>
      <c r="Z33" s="25">
        <v>-0.54</v>
      </c>
      <c r="AA33" s="25">
        <v>-1.25</v>
      </c>
      <c r="AB33" s="25">
        <v>-0.74</v>
      </c>
      <c r="AC33" s="25">
        <v>-3.51</v>
      </c>
      <c r="AD33" s="25">
        <v>2.68</v>
      </c>
      <c r="AE33" s="25">
        <v>0.77</v>
      </c>
      <c r="AF33" s="32">
        <v>194.64</v>
      </c>
      <c r="AG33" s="32">
        <v>190.61</v>
      </c>
      <c r="AH33" s="31">
        <v>150.71</v>
      </c>
    </row>
    <row r="34" spans="1:34" s="5" customFormat="1" ht="18" customHeight="1" x14ac:dyDescent="0.3">
      <c r="A34" s="20">
        <v>31</v>
      </c>
      <c r="B34">
        <v>240035</v>
      </c>
      <c r="C34" t="s">
        <v>42</v>
      </c>
      <c r="D34" t="s">
        <v>3</v>
      </c>
      <c r="E34">
        <v>200102</v>
      </c>
      <c r="F34">
        <v>190808</v>
      </c>
      <c r="G34">
        <v>1</v>
      </c>
      <c r="H34">
        <v>1</v>
      </c>
      <c r="I34">
        <v>1.5</v>
      </c>
      <c r="J34">
        <v>37</v>
      </c>
      <c r="K34">
        <v>4.5</v>
      </c>
      <c r="L34" s="22">
        <v>122.95</v>
      </c>
      <c r="M34">
        <v>17.5</v>
      </c>
      <c r="N34">
        <v>2.2999999999999998</v>
      </c>
      <c r="O34">
        <v>13.4</v>
      </c>
      <c r="P34">
        <v>99.9</v>
      </c>
      <c r="Q34" s="25">
        <v>47.57</v>
      </c>
      <c r="R34" s="20">
        <v>31</v>
      </c>
      <c r="S34" s="29">
        <v>-2.4900000000000002</v>
      </c>
      <c r="T34" s="25">
        <v>14.26</v>
      </c>
      <c r="U34" s="25">
        <v>14.68</v>
      </c>
      <c r="V34" s="25">
        <v>13.29</v>
      </c>
      <c r="W34" s="25">
        <v>-0.17</v>
      </c>
      <c r="X34" s="25">
        <v>5.31</v>
      </c>
      <c r="Y34" s="25">
        <v>6.19</v>
      </c>
      <c r="Z34" s="25">
        <v>-1.76</v>
      </c>
      <c r="AA34" s="25">
        <v>-1.56</v>
      </c>
      <c r="AB34" s="25">
        <v>-0.83</v>
      </c>
      <c r="AC34" s="25">
        <v>-2.93</v>
      </c>
      <c r="AD34" s="25">
        <v>1.41</v>
      </c>
      <c r="AE34" s="25">
        <v>-0.06</v>
      </c>
      <c r="AF34" s="22">
        <v>169.61</v>
      </c>
      <c r="AG34" s="22">
        <v>160.25</v>
      </c>
      <c r="AH34" s="22">
        <v>137.25</v>
      </c>
    </row>
    <row r="35" spans="1:34" s="5" customFormat="1" ht="18" customHeight="1" x14ac:dyDescent="0.3">
      <c r="A35" s="20">
        <v>32</v>
      </c>
      <c r="B35">
        <v>241209</v>
      </c>
      <c r="C35" t="s">
        <v>42</v>
      </c>
      <c r="D35" t="s">
        <v>3</v>
      </c>
      <c r="E35" t="s">
        <v>2</v>
      </c>
      <c r="F35">
        <v>180069</v>
      </c>
      <c r="G35">
        <v>1</v>
      </c>
      <c r="H35">
        <v>1</v>
      </c>
      <c r="I35"/>
      <c r="J35">
        <v>36.5</v>
      </c>
      <c r="K35">
        <v>4</v>
      </c>
      <c r="L35" s="22">
        <v>135.88999999999999</v>
      </c>
      <c r="M35">
        <v>16.399999999999999</v>
      </c>
      <c r="N35">
        <v>2.7</v>
      </c>
      <c r="O35">
        <v>16.3</v>
      </c>
      <c r="P35">
        <v>99.7</v>
      </c>
      <c r="Q35" s="25">
        <v>54.19</v>
      </c>
      <c r="R35" s="20">
        <v>32</v>
      </c>
      <c r="S35" s="29">
        <v>-2.63</v>
      </c>
      <c r="T35" s="29">
        <v>32.78</v>
      </c>
      <c r="U35" s="29">
        <v>28.5</v>
      </c>
      <c r="V35" s="29">
        <v>31.02</v>
      </c>
      <c r="W35" s="25">
        <v>0.24</v>
      </c>
      <c r="X35" s="25">
        <v>4.1399999999999997</v>
      </c>
      <c r="Y35" s="25">
        <v>6.62</v>
      </c>
      <c r="Z35" s="25">
        <v>-0.16</v>
      </c>
      <c r="AA35" s="25">
        <v>-1.1599999999999999</v>
      </c>
      <c r="AB35" s="25">
        <v>-0.56999999999999995</v>
      </c>
      <c r="AC35" s="25">
        <v>-0.8</v>
      </c>
      <c r="AD35" s="25">
        <v>2.41</v>
      </c>
      <c r="AE35" s="25">
        <v>0.61</v>
      </c>
      <c r="AF35" s="33">
        <v>205.6</v>
      </c>
      <c r="AG35" s="33">
        <v>198.67</v>
      </c>
      <c r="AH35" s="30">
        <v>154.38</v>
      </c>
    </row>
    <row r="36" spans="1:34" s="5" customFormat="1" ht="18" customHeight="1" x14ac:dyDescent="0.3">
      <c r="A36" s="20">
        <v>33</v>
      </c>
      <c r="B36">
        <v>240320</v>
      </c>
      <c r="C36" t="s">
        <v>42</v>
      </c>
      <c r="D36" t="s">
        <v>3</v>
      </c>
      <c r="E36" t="s">
        <v>9</v>
      </c>
      <c r="F36">
        <v>191007</v>
      </c>
      <c r="G36">
        <v>1</v>
      </c>
      <c r="H36">
        <v>1</v>
      </c>
      <c r="I36">
        <v>2</v>
      </c>
      <c r="J36">
        <v>40</v>
      </c>
      <c r="K36">
        <v>5</v>
      </c>
      <c r="L36" s="22">
        <v>135.88999999999999</v>
      </c>
      <c r="M36">
        <v>16.600000000000001</v>
      </c>
      <c r="N36">
        <v>3.1</v>
      </c>
      <c r="O36">
        <v>18.8</v>
      </c>
      <c r="P36">
        <v>99.6</v>
      </c>
      <c r="Q36" s="25">
        <v>60.74</v>
      </c>
      <c r="R36" s="20">
        <v>33</v>
      </c>
      <c r="S36" s="25">
        <v>-1.5</v>
      </c>
      <c r="T36" s="25">
        <v>14.42</v>
      </c>
      <c r="U36" s="25">
        <v>17.05</v>
      </c>
      <c r="V36" s="25">
        <v>8.59</v>
      </c>
      <c r="W36" s="25">
        <v>-0.06</v>
      </c>
      <c r="X36" s="25">
        <v>0.31</v>
      </c>
      <c r="Y36" s="25">
        <v>0.98</v>
      </c>
      <c r="Z36" s="25">
        <v>1.54</v>
      </c>
      <c r="AA36" s="26">
        <v>0.9</v>
      </c>
      <c r="AB36" s="27">
        <v>0.06</v>
      </c>
      <c r="AC36" s="27">
        <v>4.6900000000000004</v>
      </c>
      <c r="AD36" s="25">
        <v>6.95</v>
      </c>
      <c r="AE36" s="26">
        <v>-1.64</v>
      </c>
      <c r="AF36" s="30">
        <v>182.49</v>
      </c>
      <c r="AG36" s="22">
        <v>172.18</v>
      </c>
      <c r="AH36" s="22">
        <v>140.32</v>
      </c>
    </row>
    <row r="37" spans="1:34" s="5" customFormat="1" ht="18" customHeight="1" x14ac:dyDescent="0.3">
      <c r="A37" s="20">
        <v>34</v>
      </c>
      <c r="B37">
        <v>240279</v>
      </c>
      <c r="C37" t="s">
        <v>42</v>
      </c>
      <c r="D37" t="s">
        <v>3</v>
      </c>
      <c r="E37">
        <v>200124</v>
      </c>
      <c r="F37">
        <v>200547</v>
      </c>
      <c r="G37">
        <v>1</v>
      </c>
      <c r="H37">
        <v>1</v>
      </c>
      <c r="I37">
        <v>1.5</v>
      </c>
      <c r="J37">
        <v>36.5</v>
      </c>
      <c r="K37">
        <v>5</v>
      </c>
      <c r="L37" s="22">
        <v>110.01</v>
      </c>
      <c r="M37">
        <v>16.7</v>
      </c>
      <c r="N37">
        <v>2.8</v>
      </c>
      <c r="O37">
        <v>16.899999999999999</v>
      </c>
      <c r="P37">
        <v>99.6</v>
      </c>
      <c r="Q37" s="25">
        <v>43.02</v>
      </c>
      <c r="R37" s="20">
        <v>34</v>
      </c>
      <c r="S37" s="29">
        <v>-2.58</v>
      </c>
      <c r="T37" s="25">
        <v>18.38</v>
      </c>
      <c r="U37" s="25">
        <v>16.149999999999999</v>
      </c>
      <c r="V37" s="25">
        <v>15.09</v>
      </c>
      <c r="W37" s="25">
        <v>-7.0000000000000007E-2</v>
      </c>
      <c r="X37" s="25">
        <v>7.11</v>
      </c>
      <c r="Y37" s="25">
        <v>8.6199999999999992</v>
      </c>
      <c r="Z37" s="25">
        <v>-0.57999999999999996</v>
      </c>
      <c r="AA37" s="25">
        <v>-0.95</v>
      </c>
      <c r="AB37" s="25">
        <v>-0.5</v>
      </c>
      <c r="AC37" s="25">
        <v>-2.63</v>
      </c>
      <c r="AD37" s="25">
        <v>3.15</v>
      </c>
      <c r="AE37" s="25">
        <v>-0.84</v>
      </c>
      <c r="AF37" s="31">
        <v>176.03</v>
      </c>
      <c r="AG37" s="22">
        <v>167.58</v>
      </c>
      <c r="AH37" s="22">
        <v>140.63999999999999</v>
      </c>
    </row>
    <row r="38" spans="1:34" s="5" customFormat="1" ht="18" customHeight="1" x14ac:dyDescent="0.3">
      <c r="A38" s="20">
        <v>35</v>
      </c>
      <c r="B38">
        <v>240058</v>
      </c>
      <c r="C38" t="s">
        <v>42</v>
      </c>
      <c r="D38" t="s">
        <v>1</v>
      </c>
      <c r="E38">
        <v>200102</v>
      </c>
      <c r="F38"/>
      <c r="G38">
        <v>1</v>
      </c>
      <c r="H38">
        <v>1</v>
      </c>
      <c r="I38">
        <v>1</v>
      </c>
      <c r="J38">
        <v>34.5</v>
      </c>
      <c r="K38">
        <v>4</v>
      </c>
      <c r="L38" s="22">
        <v>116.48</v>
      </c>
      <c r="M38"/>
      <c r="N38"/>
      <c r="O38"/>
      <c r="P38"/>
      <c r="Q38" s="25">
        <v>15.5</v>
      </c>
      <c r="R38" s="20">
        <v>35</v>
      </c>
      <c r="S38" s="28">
        <v>-3.83</v>
      </c>
      <c r="T38" s="25">
        <v>10.199999999999999</v>
      </c>
      <c r="U38" s="25">
        <v>9.48</v>
      </c>
      <c r="V38" s="25">
        <v>8.19</v>
      </c>
      <c r="W38" s="25">
        <v>-0.26</v>
      </c>
      <c r="X38" s="25">
        <v>2.1</v>
      </c>
      <c r="Y38" s="25">
        <v>3.47</v>
      </c>
      <c r="Z38" s="25">
        <v>-1.25</v>
      </c>
      <c r="AA38" s="25">
        <v>-0.71</v>
      </c>
      <c r="AB38" s="26">
        <v>0.03</v>
      </c>
      <c r="AC38" s="25">
        <v>-11.94</v>
      </c>
      <c r="AD38" s="25">
        <v>-3.11</v>
      </c>
      <c r="AE38" s="25">
        <v>1.31</v>
      </c>
      <c r="AF38" s="22">
        <v>169.08</v>
      </c>
      <c r="AG38" s="22">
        <v>150.53</v>
      </c>
      <c r="AH38" s="22">
        <v>134.79</v>
      </c>
    </row>
    <row r="39" spans="1:34" s="5" customFormat="1" ht="18" customHeight="1" x14ac:dyDescent="0.3">
      <c r="A39" s="20">
        <v>36</v>
      </c>
      <c r="B39">
        <v>240441</v>
      </c>
      <c r="C39" t="s">
        <v>42</v>
      </c>
      <c r="D39" t="s">
        <v>3</v>
      </c>
      <c r="E39" t="s">
        <v>2</v>
      </c>
      <c r="F39">
        <v>200513</v>
      </c>
      <c r="G39">
        <v>2</v>
      </c>
      <c r="H39">
        <v>2</v>
      </c>
      <c r="I39">
        <v>1.5</v>
      </c>
      <c r="J39">
        <v>33</v>
      </c>
      <c r="K39">
        <v>3.5</v>
      </c>
      <c r="L39" s="22">
        <v>97.07</v>
      </c>
      <c r="M39">
        <v>16.5</v>
      </c>
      <c r="N39">
        <v>2.5</v>
      </c>
      <c r="O39">
        <v>15.1</v>
      </c>
      <c r="P39">
        <v>99.8</v>
      </c>
      <c r="Q39" s="25">
        <v>66.36</v>
      </c>
      <c r="R39" s="20">
        <v>36</v>
      </c>
      <c r="S39" s="28">
        <v>-3.08</v>
      </c>
      <c r="T39" s="27">
        <v>27.81</v>
      </c>
      <c r="U39" s="26">
        <v>21.9</v>
      </c>
      <c r="V39" s="27">
        <v>24.76</v>
      </c>
      <c r="W39" s="25">
        <v>-0.08</v>
      </c>
      <c r="X39" s="26">
        <v>7.57</v>
      </c>
      <c r="Y39" s="26">
        <v>10.01</v>
      </c>
      <c r="Z39" s="25">
        <v>0.6</v>
      </c>
      <c r="AA39" s="25">
        <v>-0.94</v>
      </c>
      <c r="AB39" s="25">
        <v>-0.81</v>
      </c>
      <c r="AC39" s="25">
        <v>0.05</v>
      </c>
      <c r="AD39" s="25">
        <v>4.43</v>
      </c>
      <c r="AE39" s="25">
        <v>-0.33</v>
      </c>
      <c r="AF39" s="33">
        <v>210.52</v>
      </c>
      <c r="AG39" s="33">
        <v>197.07</v>
      </c>
      <c r="AH39" s="33">
        <v>162.6</v>
      </c>
    </row>
    <row r="40" spans="1:34" s="5" customFormat="1" ht="18" customHeight="1" x14ac:dyDescent="0.3">
      <c r="A40" s="20">
        <v>37</v>
      </c>
      <c r="B40">
        <v>240021</v>
      </c>
      <c r="C40" t="s">
        <v>42</v>
      </c>
      <c r="D40" t="s">
        <v>3</v>
      </c>
      <c r="E40">
        <v>200102</v>
      </c>
      <c r="F40">
        <v>200382</v>
      </c>
      <c r="G40">
        <v>2</v>
      </c>
      <c r="H40">
        <v>2</v>
      </c>
      <c r="I40">
        <v>2</v>
      </c>
      <c r="J40">
        <v>35</v>
      </c>
      <c r="K40">
        <v>4</v>
      </c>
      <c r="L40" s="22">
        <v>103.54</v>
      </c>
      <c r="M40">
        <v>16.600000000000001</v>
      </c>
      <c r="N40">
        <v>3</v>
      </c>
      <c r="O40">
        <v>18</v>
      </c>
      <c r="P40">
        <v>99.9</v>
      </c>
      <c r="Q40" s="25">
        <v>36.950000000000003</v>
      </c>
      <c r="R40" s="20">
        <v>37</v>
      </c>
      <c r="S40" s="28">
        <v>-3.27</v>
      </c>
      <c r="T40" s="25">
        <v>7.65</v>
      </c>
      <c r="U40" s="25">
        <v>10.28</v>
      </c>
      <c r="V40" s="25">
        <v>6.55</v>
      </c>
      <c r="W40" s="25">
        <v>0.25</v>
      </c>
      <c r="X40" s="25">
        <v>4.66</v>
      </c>
      <c r="Y40" s="25">
        <v>6.14</v>
      </c>
      <c r="Z40" s="25">
        <v>-0.52</v>
      </c>
      <c r="AA40" s="25">
        <v>-0.8</v>
      </c>
      <c r="AB40" s="25">
        <v>-0.99</v>
      </c>
      <c r="AC40" s="25">
        <v>-2.85</v>
      </c>
      <c r="AD40" s="25">
        <v>-0.96</v>
      </c>
      <c r="AE40" s="25">
        <v>-0.34</v>
      </c>
      <c r="AF40" s="22">
        <v>174.17</v>
      </c>
      <c r="AG40" s="22">
        <v>158.61000000000001</v>
      </c>
      <c r="AH40" s="22">
        <v>137.27000000000001</v>
      </c>
    </row>
    <row r="41" spans="1:34" s="5" customFormat="1" ht="18" customHeight="1" x14ac:dyDescent="0.3">
      <c r="A41" s="20">
        <v>38</v>
      </c>
      <c r="B41">
        <v>240671</v>
      </c>
      <c r="C41" t="s">
        <v>42</v>
      </c>
      <c r="D41" t="s">
        <v>3</v>
      </c>
      <c r="E41" t="s">
        <v>4</v>
      </c>
      <c r="F41">
        <v>221601</v>
      </c>
      <c r="G41">
        <v>1</v>
      </c>
      <c r="H41">
        <v>1</v>
      </c>
      <c r="I41">
        <v>2</v>
      </c>
      <c r="J41">
        <v>34.5</v>
      </c>
      <c r="K41">
        <v>3.5</v>
      </c>
      <c r="L41" s="22">
        <v>126.19</v>
      </c>
      <c r="M41">
        <v>16.2</v>
      </c>
      <c r="N41">
        <v>2.6</v>
      </c>
      <c r="O41">
        <v>16.100000000000001</v>
      </c>
      <c r="P41">
        <v>99.8</v>
      </c>
      <c r="Q41" s="25">
        <v>47.25</v>
      </c>
      <c r="R41" s="20">
        <v>38</v>
      </c>
      <c r="S41" s="28">
        <v>-3.02</v>
      </c>
      <c r="T41" s="25">
        <v>16.239999999999998</v>
      </c>
      <c r="U41" s="25">
        <v>14.53</v>
      </c>
      <c r="V41" s="25">
        <v>16</v>
      </c>
      <c r="W41" s="25">
        <v>0.19</v>
      </c>
      <c r="X41" s="25">
        <v>2.56</v>
      </c>
      <c r="Y41" s="25">
        <v>4.03</v>
      </c>
      <c r="Z41" s="25">
        <v>-0.74</v>
      </c>
      <c r="AA41" s="25">
        <v>-0.73</v>
      </c>
      <c r="AB41" s="25">
        <v>-0.23</v>
      </c>
      <c r="AC41" s="25">
        <v>-2.54</v>
      </c>
      <c r="AD41" s="25">
        <v>2.02</v>
      </c>
      <c r="AE41" s="25">
        <v>-0.3</v>
      </c>
      <c r="AF41" s="31">
        <v>180.37</v>
      </c>
      <c r="AG41" s="22">
        <v>169.34</v>
      </c>
      <c r="AH41" s="22">
        <v>138.1</v>
      </c>
    </row>
    <row r="42" spans="1:34" s="5" customFormat="1" ht="18" customHeight="1" x14ac:dyDescent="0.3">
      <c r="A42" s="20">
        <v>39</v>
      </c>
      <c r="B42">
        <v>240339</v>
      </c>
      <c r="C42" t="s">
        <v>42</v>
      </c>
      <c r="D42" t="s">
        <v>3</v>
      </c>
      <c r="E42" t="s">
        <v>9</v>
      </c>
      <c r="F42">
        <v>200042</v>
      </c>
      <c r="G42">
        <v>1</v>
      </c>
      <c r="H42">
        <v>1</v>
      </c>
      <c r="I42">
        <v>2</v>
      </c>
      <c r="J42">
        <v>35</v>
      </c>
      <c r="K42">
        <v>4</v>
      </c>
      <c r="L42" s="22">
        <v>110.01</v>
      </c>
      <c r="M42">
        <v>16.8</v>
      </c>
      <c r="N42">
        <v>2.8</v>
      </c>
      <c r="O42">
        <v>16.7</v>
      </c>
      <c r="P42">
        <v>99.7</v>
      </c>
      <c r="Q42" s="25">
        <v>27.85</v>
      </c>
      <c r="R42" s="20">
        <v>39</v>
      </c>
      <c r="S42" s="27">
        <v>-1.89</v>
      </c>
      <c r="T42" s="25">
        <v>21.72</v>
      </c>
      <c r="U42" s="25">
        <v>19.559999999999999</v>
      </c>
      <c r="V42" s="25">
        <v>17.309999999999999</v>
      </c>
      <c r="W42" s="25">
        <v>0.61</v>
      </c>
      <c r="X42" s="25">
        <v>-1.1299999999999999</v>
      </c>
      <c r="Y42" s="25">
        <v>-0.02</v>
      </c>
      <c r="Z42" s="25">
        <v>-0.16</v>
      </c>
      <c r="AA42" s="25">
        <v>-0.68</v>
      </c>
      <c r="AB42" s="25">
        <v>-0.64</v>
      </c>
      <c r="AC42" s="25">
        <v>-1.49</v>
      </c>
      <c r="AD42" s="25">
        <v>2.0099999999999998</v>
      </c>
      <c r="AE42" s="25">
        <v>-0.49</v>
      </c>
      <c r="AF42" s="22">
        <v>167.52</v>
      </c>
      <c r="AG42" s="22">
        <v>159.85</v>
      </c>
      <c r="AH42" s="22">
        <v>131.13999999999999</v>
      </c>
    </row>
    <row r="43" spans="1:34" s="5" customFormat="1" ht="18" customHeight="1" x14ac:dyDescent="0.3">
      <c r="A43" s="20">
        <v>40</v>
      </c>
      <c r="B43">
        <v>240595</v>
      </c>
      <c r="C43" t="s">
        <v>53</v>
      </c>
      <c r="D43" t="s">
        <v>3</v>
      </c>
      <c r="E43" t="s">
        <v>5</v>
      </c>
      <c r="F43">
        <v>210036</v>
      </c>
      <c r="G43">
        <v>1</v>
      </c>
      <c r="H43">
        <v>1</v>
      </c>
      <c r="I43">
        <v>2</v>
      </c>
      <c r="J43">
        <v>32.5</v>
      </c>
      <c r="K43">
        <v>3.5</v>
      </c>
      <c r="L43" s="22">
        <v>97.07</v>
      </c>
      <c r="M43">
        <v>16.8</v>
      </c>
      <c r="N43">
        <v>2.9</v>
      </c>
      <c r="O43">
        <v>17</v>
      </c>
      <c r="P43">
        <v>99.7</v>
      </c>
      <c r="Q43" s="25">
        <v>34.18</v>
      </c>
      <c r="R43" s="20">
        <v>40</v>
      </c>
      <c r="S43" s="28">
        <v>-3.33</v>
      </c>
      <c r="T43" s="25">
        <v>6.21</v>
      </c>
      <c r="U43" s="25">
        <v>10.54</v>
      </c>
      <c r="V43" s="25">
        <v>6.12</v>
      </c>
      <c r="W43" s="25">
        <v>0.4</v>
      </c>
      <c r="X43" s="25">
        <v>1.58</v>
      </c>
      <c r="Y43" s="25">
        <v>3.32</v>
      </c>
      <c r="Z43" s="25">
        <v>-1.44</v>
      </c>
      <c r="AA43" s="25">
        <v>-1.04</v>
      </c>
      <c r="AB43" s="25">
        <v>-0.15</v>
      </c>
      <c r="AC43" s="25">
        <v>-3.5</v>
      </c>
      <c r="AD43" s="25">
        <v>-0.7</v>
      </c>
      <c r="AE43" s="25">
        <v>-0.88</v>
      </c>
      <c r="AF43" s="22">
        <v>160.41</v>
      </c>
      <c r="AG43" s="22">
        <v>143.6</v>
      </c>
      <c r="AH43" s="22">
        <v>121.97</v>
      </c>
    </row>
    <row r="44" spans="1:34" s="5" customFormat="1" ht="18" customHeight="1" x14ac:dyDescent="0.3">
      <c r="A44" s="20">
        <v>41</v>
      </c>
      <c r="B44">
        <v>240103</v>
      </c>
      <c r="C44" t="s">
        <v>42</v>
      </c>
      <c r="D44" t="s">
        <v>1</v>
      </c>
      <c r="E44">
        <v>210064</v>
      </c>
      <c r="F44">
        <v>211781</v>
      </c>
      <c r="G44">
        <v>1</v>
      </c>
      <c r="H44">
        <v>1</v>
      </c>
      <c r="I44">
        <v>1.5</v>
      </c>
      <c r="J44">
        <v>38.5</v>
      </c>
      <c r="K44">
        <v>4</v>
      </c>
      <c r="L44" s="22">
        <v>106.77</v>
      </c>
      <c r="M44">
        <v>18.2</v>
      </c>
      <c r="N44">
        <v>3</v>
      </c>
      <c r="O44">
        <v>16.7</v>
      </c>
      <c r="P44">
        <v>99.5</v>
      </c>
      <c r="Q44" s="25">
        <v>49.31</v>
      </c>
      <c r="R44" s="20">
        <v>41</v>
      </c>
      <c r="S44" s="26">
        <v>-1.63</v>
      </c>
      <c r="T44" s="26">
        <v>25.77</v>
      </c>
      <c r="U44" s="27">
        <v>24.96</v>
      </c>
      <c r="V44" s="25">
        <v>20</v>
      </c>
      <c r="W44" s="25">
        <v>0.09</v>
      </c>
      <c r="X44" s="25">
        <v>3.06</v>
      </c>
      <c r="Y44" s="25">
        <v>4.57</v>
      </c>
      <c r="Z44" s="25">
        <v>0.1</v>
      </c>
      <c r="AA44" s="25">
        <v>0.09</v>
      </c>
      <c r="AB44" s="27">
        <v>0.09</v>
      </c>
      <c r="AC44" s="25">
        <v>-0.02</v>
      </c>
      <c r="AD44" s="25">
        <v>-1.8</v>
      </c>
      <c r="AE44" s="25">
        <v>-0.73</v>
      </c>
      <c r="AF44" s="31">
        <v>179.37</v>
      </c>
      <c r="AG44" s="31">
        <v>175.39</v>
      </c>
      <c r="AH44" s="22">
        <v>142.28</v>
      </c>
    </row>
    <row r="45" spans="1:34" s="5" customFormat="1" ht="18" customHeight="1" x14ac:dyDescent="0.3">
      <c r="A45" s="20">
        <v>42</v>
      </c>
      <c r="B45">
        <v>240040</v>
      </c>
      <c r="C45" t="s">
        <v>42</v>
      </c>
      <c r="D45" t="s">
        <v>3</v>
      </c>
      <c r="E45" t="s">
        <v>7</v>
      </c>
      <c r="F45">
        <v>200382</v>
      </c>
      <c r="G45">
        <v>2</v>
      </c>
      <c r="H45">
        <v>2</v>
      </c>
      <c r="I45">
        <v>2</v>
      </c>
      <c r="J45">
        <v>37</v>
      </c>
      <c r="K45">
        <v>4</v>
      </c>
      <c r="L45" s="22">
        <v>126.19</v>
      </c>
      <c r="M45">
        <v>16.3</v>
      </c>
      <c r="N45">
        <v>3.3</v>
      </c>
      <c r="O45">
        <v>19.899999999999999</v>
      </c>
      <c r="P45">
        <v>99.4</v>
      </c>
      <c r="Q45" s="25">
        <v>40.42</v>
      </c>
      <c r="R45" s="20">
        <v>42</v>
      </c>
      <c r="S45" s="28">
        <v>-3.04</v>
      </c>
      <c r="T45" s="27">
        <v>27.71</v>
      </c>
      <c r="U45" s="27">
        <v>25.47</v>
      </c>
      <c r="V45" s="27">
        <v>24.46</v>
      </c>
      <c r="W45" s="25">
        <v>0.18</v>
      </c>
      <c r="X45" s="25">
        <v>7.33</v>
      </c>
      <c r="Y45" s="25">
        <v>7.25</v>
      </c>
      <c r="Z45" s="25">
        <v>-0.18</v>
      </c>
      <c r="AA45" s="25">
        <v>-1.1200000000000001</v>
      </c>
      <c r="AB45" s="25">
        <v>-1.06</v>
      </c>
      <c r="AC45" s="25">
        <v>-3.77</v>
      </c>
      <c r="AD45" s="25">
        <v>1.57</v>
      </c>
      <c r="AE45" s="25">
        <v>1.01</v>
      </c>
      <c r="AF45" s="32">
        <v>191.44</v>
      </c>
      <c r="AG45" s="30">
        <v>182.71</v>
      </c>
      <c r="AH45" s="31">
        <v>149.11000000000001</v>
      </c>
    </row>
    <row r="46" spans="1:34" s="5" customFormat="1" ht="18" customHeight="1" x14ac:dyDescent="0.3">
      <c r="A46" s="20">
        <v>43</v>
      </c>
      <c r="B46">
        <v>241274</v>
      </c>
      <c r="C46" t="s">
        <v>42</v>
      </c>
      <c r="D46" t="s">
        <v>3</v>
      </c>
      <c r="E46">
        <v>210209</v>
      </c>
      <c r="F46">
        <v>210455</v>
      </c>
      <c r="G46">
        <v>2</v>
      </c>
      <c r="H46">
        <v>2</v>
      </c>
      <c r="I46"/>
      <c r="J46">
        <v>38.5</v>
      </c>
      <c r="K46">
        <v>5</v>
      </c>
      <c r="L46" s="22">
        <v>100.3</v>
      </c>
      <c r="M46">
        <v>16.100000000000001</v>
      </c>
      <c r="N46">
        <v>2.5</v>
      </c>
      <c r="O46">
        <v>15.7</v>
      </c>
      <c r="P46">
        <v>99.6</v>
      </c>
      <c r="Q46" s="25">
        <v>37.17</v>
      </c>
      <c r="R46" s="20">
        <v>43</v>
      </c>
      <c r="S46" s="26">
        <v>-1.82</v>
      </c>
      <c r="T46" s="25">
        <v>13.84</v>
      </c>
      <c r="U46" s="25">
        <v>10.82</v>
      </c>
      <c r="V46" s="25">
        <v>12.91</v>
      </c>
      <c r="W46" s="25">
        <v>-7.0000000000000007E-2</v>
      </c>
      <c r="X46" s="25">
        <v>4.96</v>
      </c>
      <c r="Y46" s="25">
        <v>6.63</v>
      </c>
      <c r="Z46" s="25">
        <v>0.21</v>
      </c>
      <c r="AA46" s="25">
        <v>0.46</v>
      </c>
      <c r="AB46" s="25">
        <v>-0.28000000000000003</v>
      </c>
      <c r="AC46" s="25">
        <v>-3.81</v>
      </c>
      <c r="AD46" s="25">
        <v>-1.8</v>
      </c>
      <c r="AE46" s="25">
        <v>-1.0900000000000001</v>
      </c>
      <c r="AF46" s="22">
        <v>164.84</v>
      </c>
      <c r="AG46" s="22">
        <v>156.12</v>
      </c>
      <c r="AH46" s="22">
        <v>137.5</v>
      </c>
    </row>
    <row r="47" spans="1:34" s="5" customFormat="1" ht="18" customHeight="1" x14ac:dyDescent="0.3">
      <c r="A47" s="20">
        <v>44</v>
      </c>
      <c r="B47">
        <v>241390</v>
      </c>
      <c r="C47" t="s">
        <v>42</v>
      </c>
      <c r="D47" t="s">
        <v>3</v>
      </c>
      <c r="E47">
        <v>190689</v>
      </c>
      <c r="F47">
        <v>211466</v>
      </c>
      <c r="G47">
        <v>1</v>
      </c>
      <c r="H47">
        <v>1</v>
      </c>
      <c r="I47">
        <v>2</v>
      </c>
      <c r="J47">
        <v>37.5</v>
      </c>
      <c r="K47">
        <v>4.5</v>
      </c>
      <c r="L47" s="22">
        <v>100.3</v>
      </c>
      <c r="M47">
        <v>17.399999999999999</v>
      </c>
      <c r="N47">
        <v>2.9</v>
      </c>
      <c r="O47">
        <v>16.8</v>
      </c>
      <c r="P47">
        <v>99.5</v>
      </c>
      <c r="Q47" s="25">
        <v>44.63</v>
      </c>
      <c r="R47" s="20">
        <v>44</v>
      </c>
      <c r="S47" s="27">
        <v>-2.2000000000000002</v>
      </c>
      <c r="T47" s="25">
        <v>16.23</v>
      </c>
      <c r="U47" s="25">
        <v>14.74</v>
      </c>
      <c r="V47" s="25">
        <v>14.34</v>
      </c>
      <c r="W47" s="25">
        <v>0.33</v>
      </c>
      <c r="X47" s="25">
        <v>3.59</v>
      </c>
      <c r="Y47" s="25">
        <v>5.37</v>
      </c>
      <c r="Z47" s="25">
        <v>1.1399999999999999</v>
      </c>
      <c r="AA47" s="25">
        <v>-0.13</v>
      </c>
      <c r="AB47" s="25">
        <v>-0.37</v>
      </c>
      <c r="AC47" s="25">
        <v>-2.15</v>
      </c>
      <c r="AD47" s="25">
        <v>0.46</v>
      </c>
      <c r="AE47" s="25">
        <v>-1</v>
      </c>
      <c r="AF47" s="22">
        <v>160.52000000000001</v>
      </c>
      <c r="AG47" s="22">
        <v>154.05000000000001</v>
      </c>
      <c r="AH47" s="22">
        <v>129.62</v>
      </c>
    </row>
    <row r="48" spans="1:34" s="5" customFormat="1" ht="18" customHeight="1" x14ac:dyDescent="0.3">
      <c r="A48" s="20">
        <v>45</v>
      </c>
      <c r="B48">
        <v>240150</v>
      </c>
      <c r="C48" t="s">
        <v>42</v>
      </c>
      <c r="D48" t="s">
        <v>3</v>
      </c>
      <c r="E48">
        <v>210064</v>
      </c>
      <c r="F48">
        <v>181544</v>
      </c>
      <c r="G48">
        <v>1</v>
      </c>
      <c r="H48">
        <v>1</v>
      </c>
      <c r="I48">
        <v>2.5</v>
      </c>
      <c r="J48">
        <v>40</v>
      </c>
      <c r="K48">
        <v>4.5</v>
      </c>
      <c r="L48" s="22">
        <v>135.88999999999999</v>
      </c>
      <c r="M48">
        <v>16.5</v>
      </c>
      <c r="N48">
        <v>3.1</v>
      </c>
      <c r="O48">
        <v>18.600000000000001</v>
      </c>
      <c r="P48">
        <v>99.7</v>
      </c>
      <c r="Q48" s="25">
        <v>47.16</v>
      </c>
      <c r="R48" s="20">
        <v>45</v>
      </c>
      <c r="S48" s="28">
        <v>-3.29</v>
      </c>
      <c r="T48" s="25">
        <v>14.17</v>
      </c>
      <c r="U48" s="25">
        <v>12.08</v>
      </c>
      <c r="V48" s="25">
        <v>6.42</v>
      </c>
      <c r="W48" s="25">
        <v>0.43</v>
      </c>
      <c r="X48" s="25">
        <v>2.61</v>
      </c>
      <c r="Y48" s="25">
        <v>5.0599999999999996</v>
      </c>
      <c r="Z48" s="25">
        <v>0.24</v>
      </c>
      <c r="AA48" s="25">
        <v>0.14000000000000001</v>
      </c>
      <c r="AB48" s="29">
        <v>0.52</v>
      </c>
      <c r="AC48" s="25">
        <v>-3.47</v>
      </c>
      <c r="AD48" s="25">
        <v>-0.89</v>
      </c>
      <c r="AE48" s="25">
        <v>-0.84</v>
      </c>
      <c r="AF48" s="22">
        <v>173.51</v>
      </c>
      <c r="AG48" s="22">
        <v>161.4</v>
      </c>
      <c r="AH48" s="22">
        <v>131.24</v>
      </c>
    </row>
    <row r="49" spans="1:34" s="5" customFormat="1" ht="18" customHeight="1" x14ac:dyDescent="0.3">
      <c r="A49" s="20">
        <v>46</v>
      </c>
      <c r="B49">
        <v>240781</v>
      </c>
      <c r="C49" t="s">
        <v>42</v>
      </c>
      <c r="D49" t="s">
        <v>3</v>
      </c>
      <c r="E49" t="s">
        <v>54</v>
      </c>
      <c r="F49">
        <v>220635</v>
      </c>
      <c r="G49">
        <v>1</v>
      </c>
      <c r="H49">
        <v>1</v>
      </c>
      <c r="I49">
        <v>1.5</v>
      </c>
      <c r="J49">
        <v>37</v>
      </c>
      <c r="K49">
        <v>5</v>
      </c>
      <c r="L49" s="22">
        <v>113.24</v>
      </c>
      <c r="M49">
        <v>17.100000000000001</v>
      </c>
      <c r="N49">
        <v>3.1</v>
      </c>
      <c r="O49">
        <v>18</v>
      </c>
      <c r="P49">
        <v>99.6</v>
      </c>
      <c r="Q49" s="25">
        <v>25.91</v>
      </c>
      <c r="R49" s="20">
        <v>46</v>
      </c>
      <c r="S49" s="29">
        <v>-2.4900000000000002</v>
      </c>
      <c r="T49" s="27">
        <v>28.55</v>
      </c>
      <c r="U49" s="27">
        <v>25.21</v>
      </c>
      <c r="V49" s="27">
        <v>27.25</v>
      </c>
      <c r="W49" s="25">
        <v>0.04</v>
      </c>
      <c r="X49" s="25">
        <v>6.21</v>
      </c>
      <c r="Y49" s="25">
        <v>6.28</v>
      </c>
      <c r="Z49" s="25">
        <v>-0.1</v>
      </c>
      <c r="AA49" s="25">
        <v>0.2</v>
      </c>
      <c r="AB49" s="25">
        <v>-0.09</v>
      </c>
      <c r="AC49" s="25">
        <v>-2.17</v>
      </c>
      <c r="AD49" s="25">
        <v>7.67</v>
      </c>
      <c r="AE49" s="25">
        <v>-0.22</v>
      </c>
      <c r="AF49" s="33">
        <v>197.23</v>
      </c>
      <c r="AG49" s="32">
        <v>190.88</v>
      </c>
      <c r="AH49" s="30">
        <v>154.44</v>
      </c>
    </row>
    <row r="50" spans="1:34" s="5" customFormat="1" ht="18" customHeight="1" x14ac:dyDescent="0.3">
      <c r="A50" s="20">
        <v>47</v>
      </c>
      <c r="B50">
        <v>240455</v>
      </c>
      <c r="C50" t="s">
        <v>42</v>
      </c>
      <c r="D50" t="s">
        <v>3</v>
      </c>
      <c r="E50" t="s">
        <v>2</v>
      </c>
      <c r="F50">
        <v>151056</v>
      </c>
      <c r="G50">
        <v>3</v>
      </c>
      <c r="H50">
        <v>3</v>
      </c>
      <c r="I50">
        <v>1.5</v>
      </c>
      <c r="J50">
        <v>34.5</v>
      </c>
      <c r="K50">
        <v>3.5</v>
      </c>
      <c r="L50" s="22">
        <v>77.650000000000006</v>
      </c>
      <c r="M50">
        <v>17</v>
      </c>
      <c r="N50">
        <v>3.1</v>
      </c>
      <c r="O50">
        <v>18.399999999999999</v>
      </c>
      <c r="P50">
        <v>99.5</v>
      </c>
      <c r="Q50" s="25">
        <v>32.85</v>
      </c>
      <c r="R50" s="20">
        <v>47</v>
      </c>
      <c r="S50" s="27">
        <v>-2.04</v>
      </c>
      <c r="T50" s="28">
        <v>36.43</v>
      </c>
      <c r="U50" s="28">
        <v>29.6</v>
      </c>
      <c r="V50" s="29">
        <v>28.72</v>
      </c>
      <c r="W50" s="25">
        <v>0.22</v>
      </c>
      <c r="X50" s="25">
        <v>3.84</v>
      </c>
      <c r="Y50" s="25">
        <v>3.61</v>
      </c>
      <c r="Z50" s="25">
        <v>-1.47</v>
      </c>
      <c r="AA50" s="25">
        <v>-2.41</v>
      </c>
      <c r="AB50" s="25">
        <v>-1.02</v>
      </c>
      <c r="AC50" s="25">
        <v>-1.54</v>
      </c>
      <c r="AD50" s="25">
        <v>7.46</v>
      </c>
      <c r="AE50" s="25">
        <v>0.35</v>
      </c>
      <c r="AF50" s="30">
        <v>184.98</v>
      </c>
      <c r="AG50" s="30">
        <v>180.02</v>
      </c>
      <c r="AH50" s="22">
        <v>146.33000000000001</v>
      </c>
    </row>
    <row r="51" spans="1:34" s="5" customFormat="1" ht="18" customHeight="1" x14ac:dyDescent="0.3">
      <c r="A51" s="20">
        <v>48</v>
      </c>
      <c r="B51">
        <v>240124</v>
      </c>
      <c r="C51" t="s">
        <v>42</v>
      </c>
      <c r="D51" t="s">
        <v>1</v>
      </c>
      <c r="E51">
        <v>210064</v>
      </c>
      <c r="F51">
        <v>211143</v>
      </c>
      <c r="G51">
        <v>1</v>
      </c>
      <c r="H51">
        <v>1</v>
      </c>
      <c r="I51">
        <v>2</v>
      </c>
      <c r="J51">
        <v>37.5</v>
      </c>
      <c r="K51">
        <v>4.5</v>
      </c>
      <c r="L51" s="22">
        <v>103.54</v>
      </c>
      <c r="M51">
        <v>18.100000000000001</v>
      </c>
      <c r="N51">
        <v>3.2</v>
      </c>
      <c r="O51">
        <v>17.899999999999999</v>
      </c>
      <c r="P51">
        <v>99.7</v>
      </c>
      <c r="Q51" s="25">
        <v>53.66</v>
      </c>
      <c r="R51" s="20">
        <v>48</v>
      </c>
      <c r="S51" s="26">
        <v>-1.64</v>
      </c>
      <c r="T51" s="25">
        <v>20.27</v>
      </c>
      <c r="U51" s="25">
        <v>11.62</v>
      </c>
      <c r="V51" s="25">
        <v>12.67</v>
      </c>
      <c r="W51" s="25">
        <v>-0.12</v>
      </c>
      <c r="X51" s="25">
        <v>6.38</v>
      </c>
      <c r="Y51" s="25">
        <v>6.38</v>
      </c>
      <c r="Z51" s="25">
        <v>0.36</v>
      </c>
      <c r="AA51" s="25">
        <v>0.47</v>
      </c>
      <c r="AB51" s="27">
        <v>0.34</v>
      </c>
      <c r="AC51" s="25">
        <v>0.74</v>
      </c>
      <c r="AD51" s="25">
        <v>3.88</v>
      </c>
      <c r="AE51" s="26">
        <v>-1.61</v>
      </c>
      <c r="AF51" s="22">
        <v>171.05</v>
      </c>
      <c r="AG51" s="22">
        <v>164.92</v>
      </c>
      <c r="AH51" s="22">
        <v>142.62</v>
      </c>
    </row>
    <row r="52" spans="1:34" s="5" customFormat="1" ht="18" customHeight="1" x14ac:dyDescent="0.3">
      <c r="A52" s="20">
        <v>49</v>
      </c>
      <c r="B52">
        <v>240273</v>
      </c>
      <c r="C52" t="s">
        <v>42</v>
      </c>
      <c r="D52" t="s">
        <v>3</v>
      </c>
      <c r="E52">
        <v>200124</v>
      </c>
      <c r="F52">
        <v>190861</v>
      </c>
      <c r="G52">
        <v>1</v>
      </c>
      <c r="H52">
        <v>1</v>
      </c>
      <c r="I52">
        <v>1</v>
      </c>
      <c r="J52">
        <v>35.5</v>
      </c>
      <c r="K52">
        <v>5</v>
      </c>
      <c r="L52" s="22">
        <v>100.3</v>
      </c>
      <c r="M52">
        <v>16.600000000000001</v>
      </c>
      <c r="N52">
        <v>2.8</v>
      </c>
      <c r="O52">
        <v>16.7</v>
      </c>
      <c r="P52">
        <v>99.9</v>
      </c>
      <c r="Q52" s="25">
        <v>55.37</v>
      </c>
      <c r="R52" s="20">
        <v>49</v>
      </c>
      <c r="S52" s="27">
        <v>-2.13</v>
      </c>
      <c r="T52" s="25">
        <v>14.46</v>
      </c>
      <c r="U52" s="25">
        <v>9.98</v>
      </c>
      <c r="V52" s="25">
        <v>13.02</v>
      </c>
      <c r="W52" s="25">
        <v>-0.43</v>
      </c>
      <c r="X52" s="25">
        <v>5.94</v>
      </c>
      <c r="Y52" s="25">
        <v>8.9</v>
      </c>
      <c r="Z52" s="25">
        <v>0.79</v>
      </c>
      <c r="AA52" s="25">
        <v>-0.28999999999999998</v>
      </c>
      <c r="AB52" s="25">
        <v>-0.28999999999999998</v>
      </c>
      <c r="AC52" s="25">
        <v>-3.44</v>
      </c>
      <c r="AD52" s="25">
        <v>7.39</v>
      </c>
      <c r="AE52" s="25">
        <v>0.12</v>
      </c>
      <c r="AF52" s="22">
        <v>160.74</v>
      </c>
      <c r="AG52" s="22">
        <v>155.31</v>
      </c>
      <c r="AH52" s="22">
        <v>140.59</v>
      </c>
    </row>
    <row r="53" spans="1:34" s="5" customFormat="1" ht="18" customHeight="1" x14ac:dyDescent="0.3">
      <c r="A53" s="20">
        <v>50</v>
      </c>
      <c r="B53">
        <v>240631</v>
      </c>
      <c r="C53" t="s">
        <v>42</v>
      </c>
      <c r="D53" t="s">
        <v>3</v>
      </c>
      <c r="E53">
        <v>210064</v>
      </c>
      <c r="F53">
        <v>211946</v>
      </c>
      <c r="G53">
        <v>1</v>
      </c>
      <c r="H53">
        <v>1</v>
      </c>
      <c r="I53">
        <v>2.5</v>
      </c>
      <c r="J53">
        <v>37</v>
      </c>
      <c r="K53">
        <v>4</v>
      </c>
      <c r="L53" s="22">
        <v>139.13</v>
      </c>
      <c r="M53">
        <v>17.399999999999999</v>
      </c>
      <c r="N53">
        <v>2.8</v>
      </c>
      <c r="O53">
        <v>16.2</v>
      </c>
      <c r="P53">
        <v>99.8</v>
      </c>
      <c r="Q53" s="25">
        <v>59.56</v>
      </c>
      <c r="R53" s="20">
        <v>50</v>
      </c>
      <c r="S53" s="29">
        <v>-2.61</v>
      </c>
      <c r="T53" s="25">
        <v>11.57</v>
      </c>
      <c r="U53" s="25">
        <v>10.23</v>
      </c>
      <c r="V53" s="25">
        <v>14.07</v>
      </c>
      <c r="W53" s="25">
        <v>0.4</v>
      </c>
      <c r="X53" s="25">
        <v>3.82</v>
      </c>
      <c r="Y53" s="25">
        <v>5.78</v>
      </c>
      <c r="Z53" s="25">
        <v>-0.32</v>
      </c>
      <c r="AA53" s="25">
        <v>-0.09</v>
      </c>
      <c r="AB53" s="27">
        <v>0.3</v>
      </c>
      <c r="AC53" s="25">
        <v>-3.11</v>
      </c>
      <c r="AD53" s="25">
        <v>2.3199999999999998</v>
      </c>
      <c r="AE53" s="25">
        <v>0.01</v>
      </c>
      <c r="AF53" s="22">
        <v>159.46</v>
      </c>
      <c r="AG53" s="22">
        <v>150.16999999999999</v>
      </c>
      <c r="AH53" s="22">
        <v>132.01</v>
      </c>
    </row>
    <row r="54" spans="1:34" s="5" customFormat="1" ht="18" customHeight="1" x14ac:dyDescent="0.3">
      <c r="A54" s="20">
        <v>51</v>
      </c>
      <c r="B54">
        <v>241363</v>
      </c>
      <c r="C54" t="s">
        <v>42</v>
      </c>
      <c r="D54" t="s">
        <v>3</v>
      </c>
      <c r="E54">
        <v>190689</v>
      </c>
      <c r="F54">
        <v>211345</v>
      </c>
      <c r="G54">
        <v>1</v>
      </c>
      <c r="H54">
        <v>1</v>
      </c>
      <c r="I54">
        <v>2</v>
      </c>
      <c r="J54">
        <v>33.5</v>
      </c>
      <c r="K54">
        <v>4</v>
      </c>
      <c r="L54" s="22">
        <v>97.07</v>
      </c>
      <c r="M54">
        <v>16.3</v>
      </c>
      <c r="N54">
        <v>2.4</v>
      </c>
      <c r="O54">
        <v>14.5</v>
      </c>
      <c r="P54">
        <v>99.8</v>
      </c>
      <c r="Q54" s="25">
        <v>64.760000000000005</v>
      </c>
      <c r="R54" s="20">
        <v>51</v>
      </c>
      <c r="S54" s="25">
        <v>-1.22</v>
      </c>
      <c r="T54" s="25">
        <v>17.329999999999998</v>
      </c>
      <c r="U54" s="25">
        <v>16.61</v>
      </c>
      <c r="V54" s="25">
        <v>12.52</v>
      </c>
      <c r="W54" s="25">
        <v>-0.22</v>
      </c>
      <c r="X54" s="25">
        <v>5.21</v>
      </c>
      <c r="Y54" s="25">
        <v>6.22</v>
      </c>
      <c r="Z54" s="25">
        <v>-0.98</v>
      </c>
      <c r="AA54" s="25">
        <v>-0.89</v>
      </c>
      <c r="AB54" s="25">
        <v>-0.92</v>
      </c>
      <c r="AC54" s="25">
        <v>-0.44</v>
      </c>
      <c r="AD54" s="25">
        <v>7.69</v>
      </c>
      <c r="AE54" s="25">
        <v>-1.34</v>
      </c>
      <c r="AF54" s="22">
        <v>157.69</v>
      </c>
      <c r="AG54" s="22">
        <v>158.22</v>
      </c>
      <c r="AH54" s="22">
        <v>136.32</v>
      </c>
    </row>
    <row r="55" spans="1:34" s="5" customFormat="1" ht="18" customHeight="1" x14ac:dyDescent="0.3">
      <c r="A55" s="20">
        <v>52</v>
      </c>
      <c r="B55">
        <v>241888</v>
      </c>
      <c r="C55" t="s">
        <v>42</v>
      </c>
      <c r="D55" t="s">
        <v>1</v>
      </c>
      <c r="E55">
        <v>200121</v>
      </c>
      <c r="F55">
        <v>211444</v>
      </c>
      <c r="G55">
        <v>1</v>
      </c>
      <c r="H55">
        <v>1</v>
      </c>
      <c r="I55">
        <v>2</v>
      </c>
      <c r="J55">
        <v>36.5</v>
      </c>
      <c r="K55">
        <v>4</v>
      </c>
      <c r="L55" s="22">
        <v>100.3</v>
      </c>
      <c r="M55">
        <v>16.600000000000001</v>
      </c>
      <c r="N55">
        <v>2.6</v>
      </c>
      <c r="O55">
        <v>15.6</v>
      </c>
      <c r="P55">
        <v>99.9</v>
      </c>
      <c r="Q55" s="25">
        <v>45.46</v>
      </c>
      <c r="R55" s="20">
        <v>52</v>
      </c>
      <c r="S55" s="28">
        <v>-3.33</v>
      </c>
      <c r="T55" s="25">
        <v>10.08</v>
      </c>
      <c r="U55" s="25">
        <v>11.79</v>
      </c>
      <c r="V55" s="25">
        <v>13.51</v>
      </c>
      <c r="W55" s="25">
        <v>-0.48</v>
      </c>
      <c r="X55" s="25">
        <v>2.29</v>
      </c>
      <c r="Y55" s="25">
        <v>3.37</v>
      </c>
      <c r="Z55" s="25">
        <v>-0.89</v>
      </c>
      <c r="AA55" s="25">
        <v>-0.65</v>
      </c>
      <c r="AB55" s="25">
        <v>-0.19</v>
      </c>
      <c r="AC55" s="25">
        <v>-5.72</v>
      </c>
      <c r="AD55" s="25">
        <v>3.57</v>
      </c>
      <c r="AE55" s="25">
        <v>0.3</v>
      </c>
      <c r="AF55" s="30">
        <v>182.6</v>
      </c>
      <c r="AG55" s="22">
        <v>165.37</v>
      </c>
      <c r="AH55" s="22">
        <v>142.21</v>
      </c>
    </row>
    <row r="56" spans="1:34" s="5" customFormat="1" ht="18" customHeight="1" x14ac:dyDescent="0.3">
      <c r="A56" s="20">
        <v>53</v>
      </c>
      <c r="B56">
        <v>240221</v>
      </c>
      <c r="C56" t="s">
        <v>42</v>
      </c>
      <c r="D56" t="s">
        <v>3</v>
      </c>
      <c r="E56" t="s">
        <v>7</v>
      </c>
      <c r="F56">
        <v>190797</v>
      </c>
      <c r="G56">
        <v>2</v>
      </c>
      <c r="H56">
        <v>2</v>
      </c>
      <c r="I56">
        <v>1.5</v>
      </c>
      <c r="J56">
        <v>38.5</v>
      </c>
      <c r="K56">
        <v>5</v>
      </c>
      <c r="L56" s="22">
        <v>100.3</v>
      </c>
      <c r="M56">
        <v>16.8</v>
      </c>
      <c r="N56">
        <v>2.4</v>
      </c>
      <c r="O56">
        <v>14.3</v>
      </c>
      <c r="P56">
        <v>99.7</v>
      </c>
      <c r="Q56" s="25">
        <v>59.9</v>
      </c>
      <c r="R56" s="20">
        <v>53</v>
      </c>
      <c r="S56" s="29">
        <v>-2.64</v>
      </c>
      <c r="T56" s="25">
        <v>14.53</v>
      </c>
      <c r="U56" s="25">
        <v>11.44</v>
      </c>
      <c r="V56" s="25">
        <v>13.33</v>
      </c>
      <c r="W56" s="25">
        <v>0.27</v>
      </c>
      <c r="X56" s="25">
        <v>3.8</v>
      </c>
      <c r="Y56" s="25">
        <v>5.61</v>
      </c>
      <c r="Z56" s="25">
        <v>0.63</v>
      </c>
      <c r="AA56" s="25">
        <v>-0.39</v>
      </c>
      <c r="AB56" s="25">
        <v>-1.1200000000000001</v>
      </c>
      <c r="AC56" s="25">
        <v>1.75</v>
      </c>
      <c r="AD56" s="25">
        <v>2.86</v>
      </c>
      <c r="AE56" s="26">
        <v>-1.6</v>
      </c>
      <c r="AF56" s="31">
        <v>175.76</v>
      </c>
      <c r="AG56" s="22">
        <v>168.27</v>
      </c>
      <c r="AH56" s="22">
        <v>135.72999999999999</v>
      </c>
    </row>
    <row r="57" spans="1:34" s="5" customFormat="1" ht="18" customHeight="1" x14ac:dyDescent="0.3">
      <c r="A57" s="20">
        <v>54</v>
      </c>
      <c r="B57">
        <v>240776</v>
      </c>
      <c r="C57" t="s">
        <v>42</v>
      </c>
      <c r="D57" t="s">
        <v>3</v>
      </c>
      <c r="E57" t="s">
        <v>54</v>
      </c>
      <c r="F57">
        <v>220572</v>
      </c>
      <c r="G57">
        <v>1</v>
      </c>
      <c r="H57">
        <v>1</v>
      </c>
      <c r="I57">
        <v>1.5</v>
      </c>
      <c r="J57">
        <v>35</v>
      </c>
      <c r="K57">
        <v>3.5</v>
      </c>
      <c r="L57" s="22">
        <v>80.599999999999994</v>
      </c>
      <c r="M57">
        <v>17</v>
      </c>
      <c r="N57">
        <v>2.8</v>
      </c>
      <c r="O57">
        <v>16.2</v>
      </c>
      <c r="P57">
        <v>99.9</v>
      </c>
      <c r="Q57" s="25">
        <v>43.26</v>
      </c>
      <c r="R57" s="20">
        <v>54</v>
      </c>
      <c r="S57" s="29">
        <v>-2.35</v>
      </c>
      <c r="T57" s="25">
        <v>23.78</v>
      </c>
      <c r="U57" s="25">
        <v>18.66</v>
      </c>
      <c r="V57" s="26">
        <v>23.44</v>
      </c>
      <c r="W57" s="25">
        <v>0.31</v>
      </c>
      <c r="X57" s="25">
        <v>5.42</v>
      </c>
      <c r="Y57" s="25">
        <v>6.19</v>
      </c>
      <c r="Z57" s="25">
        <v>0.44</v>
      </c>
      <c r="AA57" s="25">
        <v>0.3</v>
      </c>
      <c r="AB57" s="25">
        <v>-0.08</v>
      </c>
      <c r="AC57" s="25">
        <v>-2.4300000000000002</v>
      </c>
      <c r="AD57" s="25">
        <v>5.97</v>
      </c>
      <c r="AE57" s="25">
        <v>0.5</v>
      </c>
      <c r="AF57" s="22">
        <v>174.87</v>
      </c>
      <c r="AG57" s="22">
        <v>172</v>
      </c>
      <c r="AH57" s="22">
        <v>142.35</v>
      </c>
    </row>
    <row r="58" spans="1:34" s="5" customFormat="1" ht="18" customHeight="1" x14ac:dyDescent="0.3">
      <c r="A58" s="20">
        <v>55</v>
      </c>
      <c r="B58">
        <v>240648</v>
      </c>
      <c r="C58" t="s">
        <v>42</v>
      </c>
      <c r="D58" t="s">
        <v>3</v>
      </c>
      <c r="E58">
        <v>200124</v>
      </c>
      <c r="F58">
        <v>211883</v>
      </c>
      <c r="G58">
        <v>2</v>
      </c>
      <c r="H58">
        <v>1</v>
      </c>
      <c r="I58">
        <v>2</v>
      </c>
      <c r="J58">
        <v>35.5</v>
      </c>
      <c r="K58">
        <v>4.5</v>
      </c>
      <c r="L58" s="22">
        <v>129.41999999999999</v>
      </c>
      <c r="M58">
        <v>17.100000000000001</v>
      </c>
      <c r="N58">
        <v>3.1</v>
      </c>
      <c r="O58">
        <v>18.2</v>
      </c>
      <c r="P58">
        <v>99.9</v>
      </c>
      <c r="Q58" s="25">
        <v>53.61</v>
      </c>
      <c r="R58" s="20">
        <v>55</v>
      </c>
      <c r="S58" s="27">
        <v>-2.2200000000000002</v>
      </c>
      <c r="T58" s="25">
        <v>20.52</v>
      </c>
      <c r="U58" s="25">
        <v>18.399999999999999</v>
      </c>
      <c r="V58" s="26">
        <v>22.66</v>
      </c>
      <c r="W58" s="25">
        <v>0.56999999999999995</v>
      </c>
      <c r="X58" s="25">
        <v>2.46</v>
      </c>
      <c r="Y58" s="25">
        <v>3.33</v>
      </c>
      <c r="Z58" s="25">
        <v>0.45</v>
      </c>
      <c r="AA58" s="25">
        <v>-0.17</v>
      </c>
      <c r="AB58" s="25">
        <v>-0.46</v>
      </c>
      <c r="AC58" s="25">
        <v>-2.77</v>
      </c>
      <c r="AD58" s="25">
        <v>-0.41</v>
      </c>
      <c r="AE58" s="25">
        <v>1.07</v>
      </c>
      <c r="AF58" s="22">
        <v>167.39</v>
      </c>
      <c r="AG58" s="22">
        <v>167.63</v>
      </c>
      <c r="AH58" s="22">
        <v>135.5</v>
      </c>
    </row>
    <row r="59" spans="1:34" s="5" customFormat="1" ht="18" customHeight="1" x14ac:dyDescent="0.3">
      <c r="A59" s="20">
        <v>56</v>
      </c>
      <c r="B59">
        <v>240508</v>
      </c>
      <c r="C59" t="s">
        <v>42</v>
      </c>
      <c r="D59" t="s">
        <v>3</v>
      </c>
      <c r="E59" t="s">
        <v>9</v>
      </c>
      <c r="F59">
        <v>190626</v>
      </c>
      <c r="G59">
        <v>1</v>
      </c>
      <c r="H59">
        <v>1</v>
      </c>
      <c r="I59">
        <v>2</v>
      </c>
      <c r="J59">
        <v>35.5</v>
      </c>
      <c r="K59">
        <v>4.5</v>
      </c>
      <c r="L59" s="22">
        <v>110.01</v>
      </c>
      <c r="M59">
        <v>15.9</v>
      </c>
      <c r="N59">
        <v>2.7</v>
      </c>
      <c r="O59">
        <v>16.7</v>
      </c>
      <c r="P59">
        <v>99.5</v>
      </c>
      <c r="Q59" s="25">
        <v>46.59</v>
      </c>
      <c r="R59" s="20">
        <v>56</v>
      </c>
      <c r="S59" s="28">
        <v>-3.17</v>
      </c>
      <c r="T59" s="25">
        <v>16.559999999999999</v>
      </c>
      <c r="U59" s="25">
        <v>16.850000000000001</v>
      </c>
      <c r="V59" s="25">
        <v>19.190000000000001</v>
      </c>
      <c r="W59" s="25">
        <v>-0.01</v>
      </c>
      <c r="X59" s="25">
        <v>6.18</v>
      </c>
      <c r="Y59" s="25">
        <v>9.0299999999999994</v>
      </c>
      <c r="Z59" s="25">
        <v>-0.09</v>
      </c>
      <c r="AA59" s="25">
        <v>-0.49</v>
      </c>
      <c r="AB59" s="25">
        <v>-0.18</v>
      </c>
      <c r="AC59" s="25">
        <v>-0.5</v>
      </c>
      <c r="AD59" s="25">
        <v>1.69</v>
      </c>
      <c r="AE59" s="25">
        <v>-1.34</v>
      </c>
      <c r="AF59" s="33">
        <v>197.71</v>
      </c>
      <c r="AG59" s="30">
        <v>181.6</v>
      </c>
      <c r="AH59" s="30">
        <v>151.51</v>
      </c>
    </row>
    <row r="60" spans="1:34" s="5" customFormat="1" ht="18" customHeight="1" x14ac:dyDescent="0.3">
      <c r="A60" s="20">
        <v>57</v>
      </c>
      <c r="B60">
        <v>241300</v>
      </c>
      <c r="C60" t="s">
        <v>42</v>
      </c>
      <c r="D60" t="s">
        <v>3</v>
      </c>
      <c r="E60">
        <v>210282</v>
      </c>
      <c r="F60">
        <v>210166</v>
      </c>
      <c r="G60">
        <v>1</v>
      </c>
      <c r="H60">
        <v>1</v>
      </c>
      <c r="I60"/>
      <c r="J60">
        <v>40</v>
      </c>
      <c r="K60">
        <v>5</v>
      </c>
      <c r="L60" s="22">
        <v>110.01</v>
      </c>
      <c r="M60">
        <v>17.7</v>
      </c>
      <c r="N60">
        <v>3.1</v>
      </c>
      <c r="O60">
        <v>17.600000000000001</v>
      </c>
      <c r="P60">
        <v>99.6</v>
      </c>
      <c r="Q60" s="25">
        <v>28.64</v>
      </c>
      <c r="R60" s="20">
        <v>57</v>
      </c>
      <c r="S60" s="29">
        <v>-2.37</v>
      </c>
      <c r="T60" s="25">
        <v>20.82</v>
      </c>
      <c r="U60" s="25">
        <v>13.92</v>
      </c>
      <c r="V60" s="25">
        <v>14.47</v>
      </c>
      <c r="W60" s="25">
        <v>-0.16</v>
      </c>
      <c r="X60" s="25">
        <v>6.5</v>
      </c>
      <c r="Y60" s="25">
        <v>8.24</v>
      </c>
      <c r="Z60" s="25">
        <v>-0.65</v>
      </c>
      <c r="AA60" s="25">
        <v>-0.06</v>
      </c>
      <c r="AB60" s="25">
        <v>-0.25</v>
      </c>
      <c r="AC60" s="25">
        <v>-7.25</v>
      </c>
      <c r="AD60" s="25">
        <v>0.38</v>
      </c>
      <c r="AE60" s="25">
        <v>0.37</v>
      </c>
      <c r="AF60" s="22">
        <v>167.82</v>
      </c>
      <c r="AG60" s="22">
        <v>160.66</v>
      </c>
      <c r="AH60" s="22">
        <v>140.26</v>
      </c>
    </row>
    <row r="61" spans="1:34" s="5" customFormat="1" ht="18" customHeight="1" x14ac:dyDescent="0.3">
      <c r="A61" s="20">
        <v>58</v>
      </c>
      <c r="B61">
        <v>240163</v>
      </c>
      <c r="C61" t="s">
        <v>42</v>
      </c>
      <c r="D61" t="s">
        <v>3</v>
      </c>
      <c r="E61">
        <v>210064</v>
      </c>
      <c r="F61">
        <v>190311</v>
      </c>
      <c r="G61">
        <v>1</v>
      </c>
      <c r="H61">
        <v>1</v>
      </c>
      <c r="I61">
        <v>1.5</v>
      </c>
      <c r="J61">
        <v>37</v>
      </c>
      <c r="K61">
        <v>5</v>
      </c>
      <c r="L61" s="22">
        <v>119.72</v>
      </c>
      <c r="M61">
        <v>17.899999999999999</v>
      </c>
      <c r="N61">
        <v>2.8</v>
      </c>
      <c r="O61">
        <v>15.7</v>
      </c>
      <c r="P61">
        <v>99.6</v>
      </c>
      <c r="Q61" s="25">
        <v>45.73</v>
      </c>
      <c r="R61" s="20">
        <v>58</v>
      </c>
      <c r="S61" s="29">
        <v>-2.4</v>
      </c>
      <c r="T61" s="25">
        <v>13.44</v>
      </c>
      <c r="U61" s="25">
        <v>7</v>
      </c>
      <c r="V61" s="25">
        <v>8.81</v>
      </c>
      <c r="W61" s="25">
        <v>-0.02</v>
      </c>
      <c r="X61" s="25">
        <v>7.41</v>
      </c>
      <c r="Y61" s="25">
        <v>9.2200000000000006</v>
      </c>
      <c r="Z61" s="25">
        <v>-0.17</v>
      </c>
      <c r="AA61" s="25">
        <v>0</v>
      </c>
      <c r="AB61" s="25">
        <v>-0.32</v>
      </c>
      <c r="AC61" s="25">
        <v>-3.81</v>
      </c>
      <c r="AD61" s="25">
        <v>4.58</v>
      </c>
      <c r="AE61" s="25">
        <v>-0.96</v>
      </c>
      <c r="AF61" s="22">
        <v>163.89</v>
      </c>
      <c r="AG61" s="22">
        <v>153.19</v>
      </c>
      <c r="AH61" s="22">
        <v>142.08000000000001</v>
      </c>
    </row>
    <row r="62" spans="1:34" s="5" customFormat="1" ht="18" customHeight="1" x14ac:dyDescent="0.3">
      <c r="A62" s="20">
        <v>59</v>
      </c>
      <c r="B62">
        <v>240182</v>
      </c>
      <c r="C62" t="s">
        <v>42</v>
      </c>
      <c r="D62" t="s">
        <v>3</v>
      </c>
      <c r="E62" t="s">
        <v>7</v>
      </c>
      <c r="F62">
        <v>210067</v>
      </c>
      <c r="G62">
        <v>1</v>
      </c>
      <c r="H62">
        <v>1</v>
      </c>
      <c r="I62">
        <v>2</v>
      </c>
      <c r="J62">
        <v>41</v>
      </c>
      <c r="K62">
        <v>4</v>
      </c>
      <c r="L62" s="22">
        <v>126.19</v>
      </c>
      <c r="M62">
        <v>17.5</v>
      </c>
      <c r="N62">
        <v>2.8</v>
      </c>
      <c r="O62">
        <v>16</v>
      </c>
      <c r="P62">
        <v>99.6</v>
      </c>
      <c r="Q62" s="25">
        <v>46.18</v>
      </c>
      <c r="R62" s="20">
        <v>59</v>
      </c>
      <c r="S62" s="29">
        <v>-2.42</v>
      </c>
      <c r="T62" s="25">
        <v>18.66</v>
      </c>
      <c r="U62" s="25">
        <v>13.54</v>
      </c>
      <c r="V62" s="25">
        <v>16.12</v>
      </c>
      <c r="W62" s="25">
        <v>0.08</v>
      </c>
      <c r="X62" s="25">
        <v>5.98</v>
      </c>
      <c r="Y62" s="25">
        <v>7.35</v>
      </c>
      <c r="Z62" s="25">
        <v>0.79</v>
      </c>
      <c r="AA62" s="25">
        <v>-0.99</v>
      </c>
      <c r="AB62" s="25">
        <v>-1.26</v>
      </c>
      <c r="AC62" s="25">
        <v>-2.87</v>
      </c>
      <c r="AD62" s="25">
        <v>7.17</v>
      </c>
      <c r="AE62" s="25">
        <v>-0.01</v>
      </c>
      <c r="AF62" s="22">
        <v>172.68</v>
      </c>
      <c r="AG62" s="22">
        <v>164.72</v>
      </c>
      <c r="AH62" s="22">
        <v>141.22</v>
      </c>
    </row>
    <row r="63" spans="1:34" s="5" customFormat="1" ht="18" customHeight="1" x14ac:dyDescent="0.3">
      <c r="A63" s="20">
        <v>60</v>
      </c>
      <c r="B63">
        <v>241861</v>
      </c>
      <c r="C63" t="s">
        <v>42</v>
      </c>
      <c r="D63" t="s">
        <v>1</v>
      </c>
      <c r="E63">
        <v>200121</v>
      </c>
      <c r="F63">
        <v>200693</v>
      </c>
      <c r="G63">
        <v>1</v>
      </c>
      <c r="H63">
        <v>1</v>
      </c>
      <c r="I63">
        <v>1</v>
      </c>
      <c r="J63">
        <v>38</v>
      </c>
      <c r="K63">
        <v>4</v>
      </c>
      <c r="L63" s="22">
        <v>77.650000000000006</v>
      </c>
      <c r="M63">
        <v>18.8</v>
      </c>
      <c r="N63">
        <v>3.6</v>
      </c>
      <c r="O63">
        <v>19.3</v>
      </c>
      <c r="P63">
        <v>99.5</v>
      </c>
      <c r="Q63" s="25">
        <v>72.150000000000006</v>
      </c>
      <c r="R63" s="20">
        <v>60</v>
      </c>
      <c r="S63" s="26">
        <v>-1.8</v>
      </c>
      <c r="T63" s="25">
        <v>10.119999999999999</v>
      </c>
      <c r="U63" s="25">
        <v>8.56</v>
      </c>
      <c r="V63" s="25">
        <v>14.62</v>
      </c>
      <c r="W63" s="25">
        <v>-0.06</v>
      </c>
      <c r="X63" s="25">
        <v>4.0599999999999996</v>
      </c>
      <c r="Y63" s="25">
        <v>7.35</v>
      </c>
      <c r="Z63" s="25">
        <v>-1.1399999999999999</v>
      </c>
      <c r="AA63" s="25">
        <v>-0.43</v>
      </c>
      <c r="AB63" s="25">
        <v>-0.55000000000000004</v>
      </c>
      <c r="AC63" s="25">
        <v>-0.83</v>
      </c>
      <c r="AD63" s="25">
        <v>2.0299999999999998</v>
      </c>
      <c r="AE63" s="25">
        <v>-0.42</v>
      </c>
      <c r="AF63" s="22">
        <v>144.4</v>
      </c>
      <c r="AG63" s="22">
        <v>138.69</v>
      </c>
      <c r="AH63" s="22">
        <v>119.48</v>
      </c>
    </row>
    <row r="64" spans="1:34" s="5" customFormat="1" ht="18" customHeight="1" x14ac:dyDescent="0.3">
      <c r="A64" s="20">
        <v>61</v>
      </c>
      <c r="B64">
        <v>240095</v>
      </c>
      <c r="C64" t="s">
        <v>42</v>
      </c>
      <c r="D64" t="s">
        <v>3</v>
      </c>
      <c r="E64">
        <v>200102</v>
      </c>
      <c r="F64">
        <v>170454</v>
      </c>
      <c r="G64">
        <v>1</v>
      </c>
      <c r="H64">
        <v>1</v>
      </c>
      <c r="I64">
        <v>1.5</v>
      </c>
      <c r="J64">
        <v>36.5</v>
      </c>
      <c r="K64">
        <v>4</v>
      </c>
      <c r="L64" s="22">
        <v>113.24</v>
      </c>
      <c r="M64">
        <v>16.100000000000001</v>
      </c>
      <c r="N64">
        <v>3.1</v>
      </c>
      <c r="O64">
        <v>19.399999999999999</v>
      </c>
      <c r="P64">
        <v>99.7</v>
      </c>
      <c r="Q64" s="25">
        <v>10.55</v>
      </c>
      <c r="R64" s="20">
        <v>61</v>
      </c>
      <c r="S64" s="28">
        <v>-3.61</v>
      </c>
      <c r="T64" s="25">
        <v>8.68</v>
      </c>
      <c r="U64" s="25">
        <v>5.78</v>
      </c>
      <c r="V64" s="25">
        <v>9.9600000000000009</v>
      </c>
      <c r="W64" s="25">
        <v>-7.0000000000000007E-2</v>
      </c>
      <c r="X64" s="25">
        <v>5.58</v>
      </c>
      <c r="Y64" s="26">
        <v>9.69</v>
      </c>
      <c r="Z64" s="25">
        <v>-0.27</v>
      </c>
      <c r="AA64" s="25">
        <v>-0.64</v>
      </c>
      <c r="AB64" s="25">
        <v>-0.61</v>
      </c>
      <c r="AC64" s="25">
        <v>-9.6199999999999992</v>
      </c>
      <c r="AD64" s="25">
        <v>-2.66</v>
      </c>
      <c r="AE64" s="25">
        <v>0.53</v>
      </c>
      <c r="AF64" s="22">
        <v>152.84</v>
      </c>
      <c r="AG64" s="22">
        <v>140.54</v>
      </c>
      <c r="AH64" s="22">
        <v>127.21</v>
      </c>
    </row>
    <row r="65" spans="1:34" s="5" customFormat="1" ht="18" customHeight="1" x14ac:dyDescent="0.3">
      <c r="A65" s="20">
        <v>62</v>
      </c>
      <c r="B65">
        <v>240772</v>
      </c>
      <c r="C65" t="s">
        <v>42</v>
      </c>
      <c r="D65" t="s">
        <v>3</v>
      </c>
      <c r="E65" t="s">
        <v>54</v>
      </c>
      <c r="F65"/>
      <c r="G65">
        <v>1</v>
      </c>
      <c r="H65">
        <v>1</v>
      </c>
      <c r="I65">
        <v>2</v>
      </c>
      <c r="J65">
        <v>37</v>
      </c>
      <c r="K65">
        <v>4.5</v>
      </c>
      <c r="L65" s="22">
        <v>110.01</v>
      </c>
      <c r="M65">
        <v>16.2</v>
      </c>
      <c r="N65">
        <v>2.5</v>
      </c>
      <c r="O65">
        <v>15.6</v>
      </c>
      <c r="P65">
        <v>99.8</v>
      </c>
      <c r="Q65" s="25">
        <v>62</v>
      </c>
      <c r="R65" s="20">
        <v>62</v>
      </c>
      <c r="S65" s="27">
        <v>-1.93</v>
      </c>
      <c r="T65" s="25">
        <v>16</v>
      </c>
      <c r="U65" s="25">
        <v>14.64</v>
      </c>
      <c r="V65" s="25">
        <v>14.28</v>
      </c>
      <c r="W65" s="25">
        <v>0.22</v>
      </c>
      <c r="X65" s="25">
        <v>3.31</v>
      </c>
      <c r="Y65" s="25">
        <v>5.5</v>
      </c>
      <c r="Z65" s="25">
        <v>0.12</v>
      </c>
      <c r="AA65" s="25">
        <v>-0.17</v>
      </c>
      <c r="AB65" s="25">
        <v>-0.54</v>
      </c>
      <c r="AC65" s="25">
        <v>-1.19</v>
      </c>
      <c r="AD65" s="25">
        <v>3.88</v>
      </c>
      <c r="AE65" s="25"/>
      <c r="AF65" s="22">
        <v>155.36000000000001</v>
      </c>
      <c r="AG65" s="22">
        <v>148.28</v>
      </c>
      <c r="AH65" s="22">
        <v>123.61</v>
      </c>
    </row>
    <row r="66" spans="1:34" s="5" customFormat="1" ht="18" customHeight="1" x14ac:dyDescent="0.3">
      <c r="A66" s="20">
        <v>63</v>
      </c>
      <c r="B66">
        <v>241228</v>
      </c>
      <c r="C66" t="s">
        <v>42</v>
      </c>
      <c r="D66" t="s">
        <v>3</v>
      </c>
      <c r="E66" t="s">
        <v>4</v>
      </c>
      <c r="F66">
        <v>210219</v>
      </c>
      <c r="G66">
        <v>2</v>
      </c>
      <c r="H66">
        <v>2</v>
      </c>
      <c r="I66"/>
      <c r="J66">
        <v>37.5</v>
      </c>
      <c r="K66">
        <v>5</v>
      </c>
      <c r="L66" s="22">
        <v>122.95</v>
      </c>
      <c r="M66">
        <v>16.600000000000001</v>
      </c>
      <c r="N66">
        <v>2.7</v>
      </c>
      <c r="O66">
        <v>16</v>
      </c>
      <c r="P66">
        <v>99.8</v>
      </c>
      <c r="Q66" s="25">
        <v>49.11</v>
      </c>
      <c r="R66" s="20">
        <v>63</v>
      </c>
      <c r="S66" s="28">
        <v>-2.88</v>
      </c>
      <c r="T66" s="26">
        <v>25.56</v>
      </c>
      <c r="U66" s="25">
        <v>19.55</v>
      </c>
      <c r="V66" s="27">
        <v>24.94</v>
      </c>
      <c r="W66" s="25">
        <v>0.11</v>
      </c>
      <c r="X66" s="25">
        <v>6.09</v>
      </c>
      <c r="Y66" s="25">
        <v>7.84</v>
      </c>
      <c r="Z66" s="25">
        <v>0.42</v>
      </c>
      <c r="AA66" s="25">
        <v>-0.48</v>
      </c>
      <c r="AB66" s="25">
        <v>-0.67</v>
      </c>
      <c r="AC66" s="25">
        <v>-3.38</v>
      </c>
      <c r="AD66" s="25">
        <v>2.17</v>
      </c>
      <c r="AE66" s="25">
        <v>1.06</v>
      </c>
      <c r="AF66" s="30">
        <v>184.03</v>
      </c>
      <c r="AG66" s="31">
        <v>177.7</v>
      </c>
      <c r="AH66" s="31">
        <v>148.19999999999999</v>
      </c>
    </row>
    <row r="67" spans="1:34" s="5" customFormat="1" ht="18" customHeight="1" x14ac:dyDescent="0.3">
      <c r="A67" s="20">
        <v>64</v>
      </c>
      <c r="B67">
        <v>241216</v>
      </c>
      <c r="C67" t="s">
        <v>42</v>
      </c>
      <c r="D67" t="s">
        <v>3</v>
      </c>
      <c r="E67" t="s">
        <v>4</v>
      </c>
      <c r="F67">
        <v>210347</v>
      </c>
      <c r="G67">
        <v>1</v>
      </c>
      <c r="H67">
        <v>1</v>
      </c>
      <c r="I67"/>
      <c r="J67">
        <v>34.5</v>
      </c>
      <c r="K67">
        <v>4</v>
      </c>
      <c r="L67" s="22">
        <v>119.72</v>
      </c>
      <c r="M67">
        <v>16.5</v>
      </c>
      <c r="N67">
        <v>3.1</v>
      </c>
      <c r="O67">
        <v>18.8</v>
      </c>
      <c r="P67">
        <v>99.6</v>
      </c>
      <c r="Q67" s="25">
        <v>46.64</v>
      </c>
      <c r="R67" s="20">
        <v>64</v>
      </c>
      <c r="S67" s="27">
        <v>-2.1</v>
      </c>
      <c r="T67" s="27">
        <v>28.01</v>
      </c>
      <c r="U67" s="26">
        <v>22.33</v>
      </c>
      <c r="V67" s="29">
        <v>28.51</v>
      </c>
      <c r="W67" s="25">
        <v>0.27</v>
      </c>
      <c r="X67" s="25">
        <v>6.27</v>
      </c>
      <c r="Y67" s="25">
        <v>8.36</v>
      </c>
      <c r="Z67" s="25">
        <v>0.44</v>
      </c>
      <c r="AA67" s="25">
        <v>-0.28000000000000003</v>
      </c>
      <c r="AB67" s="25">
        <v>-0.75</v>
      </c>
      <c r="AC67" s="25">
        <v>-2.2599999999999998</v>
      </c>
      <c r="AD67" s="25">
        <v>6.59</v>
      </c>
      <c r="AE67" s="25">
        <v>0.92</v>
      </c>
      <c r="AF67" s="22">
        <v>174.03</v>
      </c>
      <c r="AG67" s="22">
        <v>172.14</v>
      </c>
      <c r="AH67" s="22">
        <v>144.27000000000001</v>
      </c>
    </row>
    <row r="68" spans="1:34" s="5" customFormat="1" ht="18" customHeight="1" x14ac:dyDescent="0.3">
      <c r="A68" s="20">
        <v>65</v>
      </c>
      <c r="B68">
        <v>240804</v>
      </c>
      <c r="C68" t="s">
        <v>53</v>
      </c>
      <c r="D68" t="s">
        <v>3</v>
      </c>
      <c r="E68" t="s">
        <v>54</v>
      </c>
      <c r="F68">
        <v>160947</v>
      </c>
      <c r="G68">
        <v>1</v>
      </c>
      <c r="H68">
        <v>1</v>
      </c>
      <c r="I68">
        <v>2</v>
      </c>
      <c r="J68">
        <v>34.5</v>
      </c>
      <c r="K68">
        <v>3.5</v>
      </c>
      <c r="L68" s="22">
        <v>84.12</v>
      </c>
      <c r="M68">
        <v>15.1</v>
      </c>
      <c r="N68">
        <v>3.1</v>
      </c>
      <c r="O68">
        <v>20.3</v>
      </c>
      <c r="P68">
        <v>99.7</v>
      </c>
      <c r="Q68" s="25">
        <v>47</v>
      </c>
      <c r="R68" s="20">
        <v>65</v>
      </c>
      <c r="S68" s="27">
        <v>-2.0499999999999998</v>
      </c>
      <c r="T68" s="25">
        <v>15.03</v>
      </c>
      <c r="U68" s="25">
        <v>12.9</v>
      </c>
      <c r="V68" s="25">
        <v>13.6</v>
      </c>
      <c r="W68" s="25">
        <v>0.4</v>
      </c>
      <c r="X68" s="25">
        <v>3.21</v>
      </c>
      <c r="Y68" s="25">
        <v>5.28</v>
      </c>
      <c r="Z68" s="25">
        <v>-0.03</v>
      </c>
      <c r="AA68" s="25">
        <v>-0.21</v>
      </c>
      <c r="AB68" s="25">
        <v>-0.5</v>
      </c>
      <c r="AC68" s="25">
        <v>0.12</v>
      </c>
      <c r="AD68" s="25">
        <v>3.72</v>
      </c>
      <c r="AE68" s="25">
        <v>-0.7</v>
      </c>
      <c r="AF68" s="22">
        <v>156.76</v>
      </c>
      <c r="AG68" s="22">
        <v>148.72999999999999</v>
      </c>
      <c r="AH68" s="22">
        <v>123.36</v>
      </c>
    </row>
    <row r="69" spans="1:34" s="5" customFormat="1" ht="18" customHeight="1" x14ac:dyDescent="0.3">
      <c r="A69" s="20">
        <v>66</v>
      </c>
      <c r="B69">
        <v>240381</v>
      </c>
      <c r="C69" t="s">
        <v>42</v>
      </c>
      <c r="D69" t="s">
        <v>3</v>
      </c>
      <c r="E69" t="s">
        <v>10</v>
      </c>
      <c r="F69">
        <v>211385</v>
      </c>
      <c r="G69">
        <v>2</v>
      </c>
      <c r="H69">
        <v>2</v>
      </c>
      <c r="I69">
        <v>1</v>
      </c>
      <c r="J69">
        <v>36.5</v>
      </c>
      <c r="K69">
        <v>4.5</v>
      </c>
      <c r="L69" s="22">
        <v>87.36</v>
      </c>
      <c r="M69">
        <v>15.8</v>
      </c>
      <c r="N69">
        <v>2.1</v>
      </c>
      <c r="O69">
        <v>13.4</v>
      </c>
      <c r="P69">
        <v>100</v>
      </c>
      <c r="Q69" s="25">
        <v>58.33</v>
      </c>
      <c r="R69" s="20">
        <v>66</v>
      </c>
      <c r="S69" s="29">
        <v>-2.5</v>
      </c>
      <c r="T69" s="25">
        <v>17.34</v>
      </c>
      <c r="U69" s="25">
        <v>13.91</v>
      </c>
      <c r="V69" s="25">
        <v>14.15</v>
      </c>
      <c r="W69" s="25">
        <v>-0.01</v>
      </c>
      <c r="X69" s="25">
        <v>4.2</v>
      </c>
      <c r="Y69" s="25">
        <v>6.52</v>
      </c>
      <c r="Z69" s="25">
        <v>-0.28000000000000003</v>
      </c>
      <c r="AA69" s="25">
        <v>-0.52</v>
      </c>
      <c r="AB69" s="27">
        <v>0.1</v>
      </c>
      <c r="AC69" s="25">
        <v>1.27</v>
      </c>
      <c r="AD69" s="25">
        <v>-2.59</v>
      </c>
      <c r="AE69" s="25">
        <v>-1.03</v>
      </c>
      <c r="AF69" s="22">
        <v>172.16</v>
      </c>
      <c r="AG69" s="22">
        <v>162.30000000000001</v>
      </c>
      <c r="AH69" s="22">
        <v>132.72</v>
      </c>
    </row>
    <row r="70" spans="1:34" s="5" customFormat="1" ht="18" customHeight="1" x14ac:dyDescent="0.3">
      <c r="A70" s="20">
        <v>67</v>
      </c>
      <c r="B70">
        <v>240510</v>
      </c>
      <c r="C70" t="s">
        <v>42</v>
      </c>
      <c r="D70" t="s">
        <v>1</v>
      </c>
      <c r="E70">
        <v>210151</v>
      </c>
      <c r="F70">
        <v>211238</v>
      </c>
      <c r="G70">
        <v>2</v>
      </c>
      <c r="H70">
        <v>2</v>
      </c>
      <c r="I70">
        <v>1</v>
      </c>
      <c r="J70">
        <v>33.5</v>
      </c>
      <c r="K70">
        <v>3.5</v>
      </c>
      <c r="L70" s="22">
        <v>93.83</v>
      </c>
      <c r="M70">
        <v>15.8</v>
      </c>
      <c r="N70">
        <v>3.3</v>
      </c>
      <c r="O70">
        <v>21</v>
      </c>
      <c r="P70">
        <v>99.6</v>
      </c>
      <c r="Q70" s="25">
        <v>19.36</v>
      </c>
      <c r="R70" s="20">
        <v>67</v>
      </c>
      <c r="S70" s="28">
        <v>-2.9</v>
      </c>
      <c r="T70" s="25">
        <v>15.7</v>
      </c>
      <c r="U70" s="25">
        <v>12.74</v>
      </c>
      <c r="V70" s="25">
        <v>13.98</v>
      </c>
      <c r="W70" s="25">
        <v>-0.23</v>
      </c>
      <c r="X70" s="25">
        <v>2.9</v>
      </c>
      <c r="Y70" s="25">
        <v>5.39</v>
      </c>
      <c r="Z70" s="25">
        <v>-0.37</v>
      </c>
      <c r="AA70" s="25">
        <v>-0.32</v>
      </c>
      <c r="AB70" s="25">
        <v>-0.1</v>
      </c>
      <c r="AC70" s="25">
        <v>-6.25</v>
      </c>
      <c r="AD70" s="25">
        <v>3.15</v>
      </c>
      <c r="AE70" s="25">
        <v>0.27</v>
      </c>
      <c r="AF70" s="22">
        <v>165.56</v>
      </c>
      <c r="AG70" s="22">
        <v>155.6</v>
      </c>
      <c r="AH70" s="22">
        <v>131.55000000000001</v>
      </c>
    </row>
    <row r="71" spans="1:34" s="5" customFormat="1" ht="18" customHeight="1" x14ac:dyDescent="0.3">
      <c r="A71" s="20">
        <v>68</v>
      </c>
      <c r="B71">
        <v>241361</v>
      </c>
      <c r="C71" t="s">
        <v>42</v>
      </c>
      <c r="D71" t="s">
        <v>3</v>
      </c>
      <c r="E71" t="s">
        <v>55</v>
      </c>
      <c r="F71">
        <v>211223</v>
      </c>
      <c r="G71">
        <v>1</v>
      </c>
      <c r="H71">
        <v>1</v>
      </c>
      <c r="I71">
        <v>2</v>
      </c>
      <c r="J71">
        <v>36.5</v>
      </c>
      <c r="K71">
        <v>4.5</v>
      </c>
      <c r="L71" s="22">
        <v>80.89</v>
      </c>
      <c r="M71">
        <v>16.399999999999999</v>
      </c>
      <c r="N71">
        <v>2.6</v>
      </c>
      <c r="O71">
        <v>16</v>
      </c>
      <c r="P71">
        <v>99.8</v>
      </c>
      <c r="Q71" s="25">
        <v>22.75</v>
      </c>
      <c r="R71" s="20">
        <v>68</v>
      </c>
      <c r="S71" s="28">
        <v>-2.87</v>
      </c>
      <c r="T71" s="25">
        <v>17.55</v>
      </c>
      <c r="U71" s="25">
        <v>16.28</v>
      </c>
      <c r="V71" s="25">
        <v>15.29</v>
      </c>
      <c r="W71" s="25">
        <v>0.55000000000000004</v>
      </c>
      <c r="X71" s="25">
        <v>6.64</v>
      </c>
      <c r="Y71" s="27">
        <v>10.87</v>
      </c>
      <c r="Z71" s="25"/>
      <c r="AA71" s="25"/>
      <c r="AB71" s="25">
        <v>-0.48</v>
      </c>
      <c r="AC71" s="25">
        <v>-3.43</v>
      </c>
      <c r="AD71" s="25">
        <v>1.42</v>
      </c>
      <c r="AE71" s="25">
        <v>-0.42</v>
      </c>
      <c r="AF71" s="22">
        <v>168.58</v>
      </c>
      <c r="AG71" s="22">
        <v>159.18</v>
      </c>
      <c r="AH71" s="22">
        <v>132.13</v>
      </c>
    </row>
    <row r="72" spans="1:34" s="5" customFormat="1" ht="18" customHeight="1" x14ac:dyDescent="0.3">
      <c r="A72" s="20">
        <v>69</v>
      </c>
      <c r="B72">
        <v>240123</v>
      </c>
      <c r="C72" t="s">
        <v>42</v>
      </c>
      <c r="D72" t="s">
        <v>3</v>
      </c>
      <c r="E72">
        <v>210064</v>
      </c>
      <c r="F72">
        <v>190145</v>
      </c>
      <c r="G72">
        <v>1</v>
      </c>
      <c r="H72">
        <v>1</v>
      </c>
      <c r="I72">
        <v>2</v>
      </c>
      <c r="J72">
        <v>32.5</v>
      </c>
      <c r="K72">
        <v>3</v>
      </c>
      <c r="L72" s="22">
        <v>126.19</v>
      </c>
      <c r="M72">
        <v>16.7</v>
      </c>
      <c r="N72">
        <v>2.5</v>
      </c>
      <c r="O72">
        <v>15</v>
      </c>
      <c r="P72">
        <v>100</v>
      </c>
      <c r="Q72" s="25">
        <v>59.82</v>
      </c>
      <c r="R72" s="20">
        <v>69</v>
      </c>
      <c r="S72" s="27">
        <v>-2.13</v>
      </c>
      <c r="T72" s="25">
        <v>21.75</v>
      </c>
      <c r="U72" s="25">
        <v>17.32</v>
      </c>
      <c r="V72" s="25">
        <v>15.93</v>
      </c>
      <c r="W72" s="25">
        <v>0.1</v>
      </c>
      <c r="X72" s="25">
        <v>2.5499999999999998</v>
      </c>
      <c r="Y72" s="25">
        <v>4.12</v>
      </c>
      <c r="Z72" s="25">
        <v>-0.02</v>
      </c>
      <c r="AA72" s="25">
        <v>-0.17</v>
      </c>
      <c r="AB72" s="27">
        <v>7.0000000000000007E-2</v>
      </c>
      <c r="AC72" s="25">
        <v>-0.71</v>
      </c>
      <c r="AD72" s="25">
        <v>3.12</v>
      </c>
      <c r="AE72" s="25">
        <v>-0.81</v>
      </c>
      <c r="AF72" s="22">
        <v>168.88</v>
      </c>
      <c r="AG72" s="22">
        <v>162.22</v>
      </c>
      <c r="AH72" s="22">
        <v>132.03</v>
      </c>
    </row>
    <row r="73" spans="1:34" s="5" customFormat="1" ht="18" customHeight="1" x14ac:dyDescent="0.3">
      <c r="A73" s="20">
        <v>70</v>
      </c>
      <c r="B73">
        <v>240028</v>
      </c>
      <c r="C73" t="s">
        <v>42</v>
      </c>
      <c r="D73" t="s">
        <v>3</v>
      </c>
      <c r="E73">
        <v>200102</v>
      </c>
      <c r="F73">
        <v>180452</v>
      </c>
      <c r="G73">
        <v>1</v>
      </c>
      <c r="H73">
        <v>1</v>
      </c>
      <c r="I73">
        <v>1</v>
      </c>
      <c r="J73">
        <v>34.5</v>
      </c>
      <c r="K73">
        <v>3.5</v>
      </c>
      <c r="L73" s="22">
        <v>90.6</v>
      </c>
      <c r="M73">
        <v>15.8</v>
      </c>
      <c r="N73">
        <v>2.7</v>
      </c>
      <c r="O73">
        <v>16.8</v>
      </c>
      <c r="P73">
        <v>99.7</v>
      </c>
      <c r="Q73" s="25">
        <v>32.89</v>
      </c>
      <c r="R73" s="20">
        <v>70</v>
      </c>
      <c r="S73" s="29">
        <v>-2.54</v>
      </c>
      <c r="T73" s="25">
        <v>12.06</v>
      </c>
      <c r="U73" s="25">
        <v>7.67</v>
      </c>
      <c r="V73" s="25">
        <v>11.85</v>
      </c>
      <c r="W73" s="25">
        <v>-0.01</v>
      </c>
      <c r="X73" s="25">
        <v>4.21</v>
      </c>
      <c r="Y73" s="25">
        <v>6.36</v>
      </c>
      <c r="Z73" s="25">
        <v>-0.41</v>
      </c>
      <c r="AA73" s="25">
        <v>-0.66</v>
      </c>
      <c r="AB73" s="25">
        <v>-0.81</v>
      </c>
      <c r="AC73" s="25">
        <v>-2.56</v>
      </c>
      <c r="AD73" s="25">
        <v>0.25</v>
      </c>
      <c r="AE73" s="25">
        <v>-0.76</v>
      </c>
      <c r="AF73" s="22">
        <v>149.72</v>
      </c>
      <c r="AG73" s="22">
        <v>139.63999999999999</v>
      </c>
      <c r="AH73" s="22">
        <v>122.36</v>
      </c>
    </row>
    <row r="74" spans="1:34" s="5" customFormat="1" ht="18" customHeight="1" x14ac:dyDescent="0.3">
      <c r="A74" s="20">
        <v>71</v>
      </c>
      <c r="B74">
        <v>240592</v>
      </c>
      <c r="C74" t="s">
        <v>53</v>
      </c>
      <c r="D74" t="s">
        <v>3</v>
      </c>
      <c r="E74" t="s">
        <v>5</v>
      </c>
      <c r="F74">
        <v>200783</v>
      </c>
      <c r="G74">
        <v>1</v>
      </c>
      <c r="H74">
        <v>1</v>
      </c>
      <c r="I74">
        <v>1.5</v>
      </c>
      <c r="J74">
        <v>34</v>
      </c>
      <c r="K74">
        <v>4</v>
      </c>
      <c r="L74" s="22">
        <v>103.54</v>
      </c>
      <c r="M74">
        <v>16.100000000000001</v>
      </c>
      <c r="N74">
        <v>2.6</v>
      </c>
      <c r="O74">
        <v>16.100000000000001</v>
      </c>
      <c r="P74">
        <v>99.8</v>
      </c>
      <c r="Q74" s="25">
        <v>46.38</v>
      </c>
      <c r="R74" s="20">
        <v>71</v>
      </c>
      <c r="S74" s="29">
        <v>-2.5499999999999998</v>
      </c>
      <c r="T74" s="25">
        <v>8.69</v>
      </c>
      <c r="U74" s="25">
        <v>11.48</v>
      </c>
      <c r="V74" s="25">
        <v>11.51</v>
      </c>
      <c r="W74" s="25">
        <v>0.33</v>
      </c>
      <c r="X74" s="25">
        <v>3.53</v>
      </c>
      <c r="Y74" s="25">
        <v>5.74</v>
      </c>
      <c r="Z74" s="25">
        <v>-0.59</v>
      </c>
      <c r="AA74" s="25">
        <v>-0.78</v>
      </c>
      <c r="AB74" s="25">
        <v>-0.39</v>
      </c>
      <c r="AC74" s="25">
        <v>-0.97</v>
      </c>
      <c r="AD74" s="25">
        <v>-0.74</v>
      </c>
      <c r="AE74" s="25">
        <v>-1.31</v>
      </c>
      <c r="AF74" s="22">
        <v>163.13</v>
      </c>
      <c r="AG74" s="22">
        <v>152.05000000000001</v>
      </c>
      <c r="AH74" s="22">
        <v>126.61</v>
      </c>
    </row>
    <row r="75" spans="1:34" s="5" customFormat="1" ht="18" customHeight="1" x14ac:dyDescent="0.3">
      <c r="A75" s="20">
        <v>72</v>
      </c>
      <c r="B75">
        <v>240154</v>
      </c>
      <c r="C75" t="s">
        <v>42</v>
      </c>
      <c r="D75" t="s">
        <v>3</v>
      </c>
      <c r="E75">
        <v>210064</v>
      </c>
      <c r="F75">
        <v>190830</v>
      </c>
      <c r="G75">
        <v>1</v>
      </c>
      <c r="H75">
        <v>1</v>
      </c>
      <c r="I75">
        <v>1.5</v>
      </c>
      <c r="J75">
        <v>36</v>
      </c>
      <c r="K75">
        <v>5</v>
      </c>
      <c r="L75" s="22">
        <v>126.19</v>
      </c>
      <c r="M75">
        <v>17</v>
      </c>
      <c r="N75">
        <v>3.3</v>
      </c>
      <c r="O75">
        <v>19.600000000000001</v>
      </c>
      <c r="P75">
        <v>99.5</v>
      </c>
      <c r="Q75" s="25">
        <v>19.2</v>
      </c>
      <c r="R75" s="20">
        <v>72</v>
      </c>
      <c r="S75" s="27">
        <v>-2.1800000000000002</v>
      </c>
      <c r="T75" s="25">
        <v>20.22</v>
      </c>
      <c r="U75" s="25">
        <v>15.8</v>
      </c>
      <c r="V75" s="25">
        <v>15.16</v>
      </c>
      <c r="W75" s="25">
        <v>0.04</v>
      </c>
      <c r="X75" s="25">
        <v>4.42</v>
      </c>
      <c r="Y75" s="25">
        <v>6.28</v>
      </c>
      <c r="Z75" s="25">
        <v>-0.2</v>
      </c>
      <c r="AA75" s="25">
        <v>-0.46</v>
      </c>
      <c r="AB75" s="27">
        <v>0.08</v>
      </c>
      <c r="AC75" s="25">
        <v>-6.14</v>
      </c>
      <c r="AD75" s="25">
        <v>2.76</v>
      </c>
      <c r="AE75" s="25">
        <v>-0.25</v>
      </c>
      <c r="AF75" s="22">
        <v>161.59</v>
      </c>
      <c r="AG75" s="22">
        <v>157.36000000000001</v>
      </c>
      <c r="AH75" s="22">
        <v>135.22</v>
      </c>
    </row>
    <row r="76" spans="1:34" s="5" customFormat="1" ht="18" customHeight="1" x14ac:dyDescent="0.3">
      <c r="A76" s="20">
        <v>73</v>
      </c>
      <c r="B76">
        <v>240893</v>
      </c>
      <c r="C76" t="s">
        <v>42</v>
      </c>
      <c r="D76" t="s">
        <v>3</v>
      </c>
      <c r="E76" t="s">
        <v>54</v>
      </c>
      <c r="F76">
        <v>220408</v>
      </c>
      <c r="G76">
        <v>1</v>
      </c>
      <c r="H76">
        <v>1</v>
      </c>
      <c r="I76">
        <v>2</v>
      </c>
      <c r="J76">
        <v>38</v>
      </c>
      <c r="K76">
        <v>4.5</v>
      </c>
      <c r="L76" s="22">
        <v>119.72</v>
      </c>
      <c r="M76">
        <v>17.399999999999999</v>
      </c>
      <c r="N76">
        <v>2.5</v>
      </c>
      <c r="O76">
        <v>14.3</v>
      </c>
      <c r="P76">
        <v>99.9</v>
      </c>
      <c r="Q76" s="25">
        <v>38.630000000000003</v>
      </c>
      <c r="R76" s="20">
        <v>73</v>
      </c>
      <c r="S76" s="27">
        <v>-1.98</v>
      </c>
      <c r="T76" s="29">
        <v>32.520000000000003</v>
      </c>
      <c r="U76" s="29">
        <v>26.5</v>
      </c>
      <c r="V76" s="29">
        <v>31.16</v>
      </c>
      <c r="W76" s="25">
        <v>0.61</v>
      </c>
      <c r="X76" s="25">
        <v>4.96</v>
      </c>
      <c r="Y76" s="25">
        <v>7.41</v>
      </c>
      <c r="Z76" s="25">
        <v>0.33</v>
      </c>
      <c r="AA76" s="25">
        <v>-0.08</v>
      </c>
      <c r="AB76" s="25">
        <v>-0.83</v>
      </c>
      <c r="AC76" s="25">
        <v>0.37</v>
      </c>
      <c r="AD76" s="25">
        <v>12.95</v>
      </c>
      <c r="AE76" s="25">
        <v>-0.84</v>
      </c>
      <c r="AF76" s="30">
        <v>186.96</v>
      </c>
      <c r="AG76" s="30">
        <v>181.61</v>
      </c>
      <c r="AH76" s="22">
        <v>143.83000000000001</v>
      </c>
    </row>
    <row r="77" spans="1:34" s="5" customFormat="1" ht="18" customHeight="1" x14ac:dyDescent="0.3">
      <c r="A77" s="20">
        <v>74</v>
      </c>
      <c r="B77">
        <v>240334</v>
      </c>
      <c r="C77" t="s">
        <v>42</v>
      </c>
      <c r="D77" t="s">
        <v>3</v>
      </c>
      <c r="E77" t="s">
        <v>9</v>
      </c>
      <c r="F77">
        <v>190647</v>
      </c>
      <c r="G77">
        <v>2</v>
      </c>
      <c r="H77">
        <v>2</v>
      </c>
      <c r="I77">
        <v>2</v>
      </c>
      <c r="J77">
        <v>35.5</v>
      </c>
      <c r="K77">
        <v>4</v>
      </c>
      <c r="L77" s="22">
        <v>103.54</v>
      </c>
      <c r="M77">
        <v>15.9</v>
      </c>
      <c r="N77">
        <v>2.6</v>
      </c>
      <c r="O77">
        <v>16.399999999999999</v>
      </c>
      <c r="P77">
        <v>99.7</v>
      </c>
      <c r="Q77" s="25">
        <v>34.4</v>
      </c>
      <c r="R77" s="20">
        <v>74</v>
      </c>
      <c r="S77" s="28">
        <v>-2.9</v>
      </c>
      <c r="T77" s="25">
        <v>11.89</v>
      </c>
      <c r="U77" s="25">
        <v>12</v>
      </c>
      <c r="V77" s="25">
        <v>9.66</v>
      </c>
      <c r="W77" s="25">
        <v>0.19</v>
      </c>
      <c r="X77" s="25">
        <v>3.63</v>
      </c>
      <c r="Y77" s="25">
        <v>5.3</v>
      </c>
      <c r="Z77" s="25">
        <v>0.91</v>
      </c>
      <c r="AA77" s="25">
        <v>0.21</v>
      </c>
      <c r="AB77" s="25">
        <v>-0.26</v>
      </c>
      <c r="AC77" s="25">
        <v>-3.29</v>
      </c>
      <c r="AD77" s="25">
        <v>0.87</v>
      </c>
      <c r="AE77" s="25">
        <v>-0.33</v>
      </c>
      <c r="AF77" s="22">
        <v>174.28</v>
      </c>
      <c r="AG77" s="22">
        <v>163.61000000000001</v>
      </c>
      <c r="AH77" s="22">
        <v>139.25</v>
      </c>
    </row>
    <row r="78" spans="1:34" s="5" customFormat="1" ht="18" customHeight="1" x14ac:dyDescent="0.3">
      <c r="A78" s="20">
        <v>75</v>
      </c>
      <c r="B78">
        <v>241073</v>
      </c>
      <c r="C78" t="s">
        <v>42</v>
      </c>
      <c r="D78" t="s">
        <v>1</v>
      </c>
      <c r="E78" t="s">
        <v>6</v>
      </c>
      <c r="F78">
        <v>201543</v>
      </c>
      <c r="G78">
        <v>1</v>
      </c>
      <c r="H78">
        <v>1</v>
      </c>
      <c r="I78">
        <v>1</v>
      </c>
      <c r="J78">
        <v>33.5</v>
      </c>
      <c r="K78">
        <v>3</v>
      </c>
      <c r="L78" s="22">
        <v>67.95</v>
      </c>
      <c r="M78">
        <v>16</v>
      </c>
      <c r="N78">
        <v>2.2000000000000002</v>
      </c>
      <c r="O78">
        <v>13.6</v>
      </c>
      <c r="P78">
        <v>99.8</v>
      </c>
      <c r="Q78" s="25">
        <v>46</v>
      </c>
      <c r="R78" s="20">
        <v>75</v>
      </c>
      <c r="S78" s="28">
        <v>-2.86</v>
      </c>
      <c r="T78" s="25">
        <v>19.12</v>
      </c>
      <c r="U78" s="25">
        <v>17.09</v>
      </c>
      <c r="V78" s="25">
        <v>14.17</v>
      </c>
      <c r="W78" s="25">
        <v>0.1</v>
      </c>
      <c r="X78" s="25">
        <v>2.69</v>
      </c>
      <c r="Y78" s="25">
        <v>4.97</v>
      </c>
      <c r="Z78" s="25">
        <v>-0.19</v>
      </c>
      <c r="AA78" s="25">
        <v>-0.32</v>
      </c>
      <c r="AB78" s="25">
        <v>-0.72</v>
      </c>
      <c r="AC78" s="25">
        <v>1.45</v>
      </c>
      <c r="AD78" s="25">
        <v>0.2</v>
      </c>
      <c r="AE78" s="25">
        <v>-1.0900000000000001</v>
      </c>
      <c r="AF78" s="32">
        <v>190.66</v>
      </c>
      <c r="AG78" s="30">
        <v>178.62</v>
      </c>
      <c r="AH78" s="22">
        <v>139.13</v>
      </c>
    </row>
    <row r="79" spans="1:34" s="5" customFormat="1" ht="18" customHeight="1" x14ac:dyDescent="0.3">
      <c r="A79" s="20">
        <v>76</v>
      </c>
      <c r="B79">
        <v>241886</v>
      </c>
      <c r="C79" t="s">
        <v>42</v>
      </c>
      <c r="D79" t="s">
        <v>1</v>
      </c>
      <c r="E79">
        <v>200121</v>
      </c>
      <c r="F79">
        <v>181609</v>
      </c>
      <c r="G79">
        <v>2</v>
      </c>
      <c r="H79">
        <v>2</v>
      </c>
      <c r="I79">
        <v>1</v>
      </c>
      <c r="J79">
        <v>34.5</v>
      </c>
      <c r="K79">
        <v>3.5</v>
      </c>
      <c r="L79" s="22">
        <v>100.3</v>
      </c>
      <c r="M79">
        <v>17</v>
      </c>
      <c r="N79">
        <v>3.3</v>
      </c>
      <c r="O79">
        <v>19.5</v>
      </c>
      <c r="P79">
        <v>99.4</v>
      </c>
      <c r="Q79" s="25">
        <v>54.74</v>
      </c>
      <c r="R79" s="20">
        <v>76</v>
      </c>
      <c r="S79" s="29">
        <v>-2.66</v>
      </c>
      <c r="T79" s="25">
        <v>15.92</v>
      </c>
      <c r="U79" s="25">
        <v>16.7</v>
      </c>
      <c r="V79" s="25">
        <v>14.32</v>
      </c>
      <c r="W79" s="25">
        <v>-0.14000000000000001</v>
      </c>
      <c r="X79" s="25">
        <v>2.63</v>
      </c>
      <c r="Y79" s="25">
        <v>5.37</v>
      </c>
      <c r="Z79" s="25">
        <v>-0.54</v>
      </c>
      <c r="AA79" s="25">
        <v>-0.71</v>
      </c>
      <c r="AB79" s="25">
        <v>-0.34</v>
      </c>
      <c r="AC79" s="25">
        <v>-4.6500000000000004</v>
      </c>
      <c r="AD79" s="25">
        <v>3.1</v>
      </c>
      <c r="AE79" s="25">
        <v>0.21</v>
      </c>
      <c r="AF79" s="22">
        <v>169.69</v>
      </c>
      <c r="AG79" s="22">
        <v>160.88999999999999</v>
      </c>
      <c r="AH79" s="22">
        <v>132.99</v>
      </c>
    </row>
    <row r="80" spans="1:34" s="5" customFormat="1" ht="18" customHeight="1" x14ac:dyDescent="0.3">
      <c r="A80" s="20">
        <v>77</v>
      </c>
      <c r="B80">
        <v>241380</v>
      </c>
      <c r="C80" t="s">
        <v>42</v>
      </c>
      <c r="D80" t="s">
        <v>3</v>
      </c>
      <c r="E80" t="s">
        <v>55</v>
      </c>
      <c r="F80">
        <v>210652</v>
      </c>
      <c r="G80">
        <v>2</v>
      </c>
      <c r="H80">
        <v>2</v>
      </c>
      <c r="I80">
        <v>2</v>
      </c>
      <c r="J80">
        <v>35.5</v>
      </c>
      <c r="K80">
        <v>3.5</v>
      </c>
      <c r="L80" s="22">
        <v>93.83</v>
      </c>
      <c r="M80">
        <v>15</v>
      </c>
      <c r="N80">
        <v>2.4</v>
      </c>
      <c r="O80">
        <v>15.8</v>
      </c>
      <c r="P80">
        <v>99.8</v>
      </c>
      <c r="Q80" s="25">
        <v>59.54</v>
      </c>
      <c r="R80" s="20">
        <v>77</v>
      </c>
      <c r="S80" s="29">
        <v>-2.61</v>
      </c>
      <c r="T80" s="25">
        <v>21.28</v>
      </c>
      <c r="U80" s="25">
        <v>19.39</v>
      </c>
      <c r="V80" s="25">
        <v>19.52</v>
      </c>
      <c r="W80" s="25">
        <v>0.53</v>
      </c>
      <c r="X80" s="25">
        <v>3.94</v>
      </c>
      <c r="Y80" s="25">
        <v>6.05</v>
      </c>
      <c r="Z80" s="25"/>
      <c r="AA80" s="25"/>
      <c r="AB80" s="25"/>
      <c r="AC80" s="25">
        <v>0.97</v>
      </c>
      <c r="AD80" s="25">
        <v>1.61</v>
      </c>
      <c r="AE80" s="25">
        <v>-0.38</v>
      </c>
      <c r="AF80" s="31">
        <v>180.24</v>
      </c>
      <c r="AG80" s="22">
        <v>171.52</v>
      </c>
      <c r="AH80" s="22">
        <v>137.44999999999999</v>
      </c>
    </row>
    <row r="81" spans="1:34" s="5" customFormat="1" ht="18" customHeight="1" x14ac:dyDescent="0.3">
      <c r="A81" s="20">
        <v>78</v>
      </c>
      <c r="B81">
        <v>240164</v>
      </c>
      <c r="C81" t="s">
        <v>42</v>
      </c>
      <c r="D81" t="s">
        <v>3</v>
      </c>
      <c r="E81">
        <v>210064</v>
      </c>
      <c r="F81">
        <v>191523</v>
      </c>
      <c r="G81">
        <v>1</v>
      </c>
      <c r="H81">
        <v>1</v>
      </c>
      <c r="I81">
        <v>1</v>
      </c>
      <c r="J81">
        <v>33.5</v>
      </c>
      <c r="K81">
        <v>4</v>
      </c>
      <c r="L81" s="22">
        <v>90.6</v>
      </c>
      <c r="M81">
        <v>17.399999999999999</v>
      </c>
      <c r="N81">
        <v>3.2</v>
      </c>
      <c r="O81">
        <v>18.3</v>
      </c>
      <c r="P81">
        <v>99.6</v>
      </c>
      <c r="Q81" s="25">
        <v>40.68</v>
      </c>
      <c r="R81" s="20">
        <v>78</v>
      </c>
      <c r="S81" s="27">
        <v>-2.0099999999999998</v>
      </c>
      <c r="T81" s="25">
        <v>16.489999999999998</v>
      </c>
      <c r="U81" s="25">
        <v>11.84</v>
      </c>
      <c r="V81" s="25">
        <v>12.33</v>
      </c>
      <c r="W81" s="25">
        <v>-0.24</v>
      </c>
      <c r="X81" s="25">
        <v>3.74</v>
      </c>
      <c r="Y81" s="25">
        <v>6.21</v>
      </c>
      <c r="Z81" s="25">
        <v>0.26</v>
      </c>
      <c r="AA81" s="25">
        <v>0.11</v>
      </c>
      <c r="AB81" s="26">
        <v>-0.01</v>
      </c>
      <c r="AC81" s="25">
        <v>-2.93</v>
      </c>
      <c r="AD81" s="25">
        <v>4.93</v>
      </c>
      <c r="AE81" s="25">
        <v>-0.9</v>
      </c>
      <c r="AF81" s="22">
        <v>160.87</v>
      </c>
      <c r="AG81" s="22">
        <v>155.18</v>
      </c>
      <c r="AH81" s="22">
        <v>132.33000000000001</v>
      </c>
    </row>
    <row r="82" spans="1:34" s="5" customFormat="1" ht="18" customHeight="1" x14ac:dyDescent="0.3">
      <c r="A82" s="20">
        <v>79</v>
      </c>
      <c r="B82">
        <v>240272</v>
      </c>
      <c r="C82" t="s">
        <v>42</v>
      </c>
      <c r="D82" t="s">
        <v>3</v>
      </c>
      <c r="E82">
        <v>200124</v>
      </c>
      <c r="F82">
        <v>190733</v>
      </c>
      <c r="G82">
        <v>1</v>
      </c>
      <c r="H82">
        <v>1</v>
      </c>
      <c r="I82">
        <v>1.5</v>
      </c>
      <c r="J82">
        <v>35.5</v>
      </c>
      <c r="K82">
        <v>4.5</v>
      </c>
      <c r="L82" s="22">
        <v>100.3</v>
      </c>
      <c r="M82">
        <v>17.7</v>
      </c>
      <c r="N82">
        <v>3.1</v>
      </c>
      <c r="O82">
        <v>17.399999999999999</v>
      </c>
      <c r="P82">
        <v>99.1</v>
      </c>
      <c r="Q82" s="25">
        <v>34.03</v>
      </c>
      <c r="R82" s="20">
        <v>79</v>
      </c>
      <c r="S82" s="27">
        <v>-1.88</v>
      </c>
      <c r="T82" s="25">
        <v>18.05</v>
      </c>
      <c r="U82" s="25">
        <v>13.78</v>
      </c>
      <c r="V82" s="25">
        <v>14.42</v>
      </c>
      <c r="W82" s="25">
        <v>-0.06</v>
      </c>
      <c r="X82" s="25">
        <v>5.5</v>
      </c>
      <c r="Y82" s="25">
        <v>8.4600000000000009</v>
      </c>
      <c r="Z82" s="25">
        <v>-0.19</v>
      </c>
      <c r="AA82" s="25">
        <v>-0.52</v>
      </c>
      <c r="AB82" s="25">
        <v>-0.79</v>
      </c>
      <c r="AC82" s="25">
        <v>-2.2999999999999998</v>
      </c>
      <c r="AD82" s="25">
        <v>4.0599999999999996</v>
      </c>
      <c r="AE82" s="25">
        <v>-0.64</v>
      </c>
      <c r="AF82" s="22">
        <v>165.25</v>
      </c>
      <c r="AG82" s="22">
        <v>159.69999999999999</v>
      </c>
      <c r="AH82" s="22">
        <v>136.06</v>
      </c>
    </row>
    <row r="83" spans="1:34" s="5" customFormat="1" ht="18" customHeight="1" x14ac:dyDescent="0.3">
      <c r="A83" s="20">
        <v>80</v>
      </c>
      <c r="B83">
        <v>240583</v>
      </c>
      <c r="C83" t="s">
        <v>42</v>
      </c>
      <c r="D83" t="s">
        <v>3</v>
      </c>
      <c r="E83" t="s">
        <v>5</v>
      </c>
      <c r="F83">
        <v>200798</v>
      </c>
      <c r="G83">
        <v>2</v>
      </c>
      <c r="H83">
        <v>2</v>
      </c>
      <c r="I83">
        <v>1</v>
      </c>
      <c r="J83">
        <v>36.5</v>
      </c>
      <c r="K83">
        <v>4.5</v>
      </c>
      <c r="L83" s="22">
        <v>113.24</v>
      </c>
      <c r="M83">
        <v>17</v>
      </c>
      <c r="N83">
        <v>3.2</v>
      </c>
      <c r="O83">
        <v>18.600000000000001</v>
      </c>
      <c r="P83">
        <v>99.4</v>
      </c>
      <c r="Q83" s="25">
        <v>41.29</v>
      </c>
      <c r="R83" s="20">
        <v>80</v>
      </c>
      <c r="S83" s="29">
        <v>-2.63</v>
      </c>
      <c r="T83" s="25">
        <v>13.91</v>
      </c>
      <c r="U83" s="25">
        <v>13.66</v>
      </c>
      <c r="V83" s="25">
        <v>13.58</v>
      </c>
      <c r="W83" s="25">
        <v>-0.04</v>
      </c>
      <c r="X83" s="25">
        <v>3.06</v>
      </c>
      <c r="Y83" s="25">
        <v>4.8499999999999996</v>
      </c>
      <c r="Z83" s="25">
        <v>-0.92</v>
      </c>
      <c r="AA83" s="25">
        <v>-1.1499999999999999</v>
      </c>
      <c r="AB83" s="25">
        <v>-0.17</v>
      </c>
      <c r="AC83" s="25">
        <v>-0.12</v>
      </c>
      <c r="AD83" s="25">
        <v>4.04</v>
      </c>
      <c r="AE83" s="26">
        <v>-1.47</v>
      </c>
      <c r="AF83" s="22">
        <v>174.28</v>
      </c>
      <c r="AG83" s="22">
        <v>161.66999999999999</v>
      </c>
      <c r="AH83" s="22">
        <v>132.19</v>
      </c>
    </row>
    <row r="84" spans="1:34" s="5" customFormat="1" ht="18" customHeight="1" x14ac:dyDescent="0.3">
      <c r="A84" s="20">
        <v>81</v>
      </c>
      <c r="B84">
        <v>240724</v>
      </c>
      <c r="C84" t="s">
        <v>42</v>
      </c>
      <c r="D84" t="s">
        <v>3</v>
      </c>
      <c r="E84" t="s">
        <v>4</v>
      </c>
      <c r="F84">
        <v>190325</v>
      </c>
      <c r="G84">
        <v>1</v>
      </c>
      <c r="H84">
        <v>1</v>
      </c>
      <c r="I84">
        <v>1</v>
      </c>
      <c r="J84">
        <v>38</v>
      </c>
      <c r="K84">
        <v>4.5</v>
      </c>
      <c r="L84" s="22">
        <v>77.650000000000006</v>
      </c>
      <c r="M84">
        <v>15.6</v>
      </c>
      <c r="N84">
        <v>2.2000000000000002</v>
      </c>
      <c r="O84">
        <v>14</v>
      </c>
      <c r="P84">
        <v>100</v>
      </c>
      <c r="Q84" s="25">
        <v>44</v>
      </c>
      <c r="R84" s="20">
        <v>81</v>
      </c>
      <c r="S84" s="28">
        <v>-2.78</v>
      </c>
      <c r="T84" s="25">
        <v>12.85</v>
      </c>
      <c r="U84" s="25">
        <v>8.14</v>
      </c>
      <c r="V84" s="25">
        <v>16.739999999999998</v>
      </c>
      <c r="W84" s="25">
        <v>-0.06</v>
      </c>
      <c r="X84" s="25">
        <v>3.88</v>
      </c>
      <c r="Y84" s="25">
        <v>7.06</v>
      </c>
      <c r="Z84" s="25">
        <v>1.34</v>
      </c>
      <c r="AA84" s="25">
        <v>0.32</v>
      </c>
      <c r="AB84" s="25">
        <v>-0.59</v>
      </c>
      <c r="AC84" s="25">
        <v>-3.38</v>
      </c>
      <c r="AD84" s="25">
        <v>2.78</v>
      </c>
      <c r="AE84" s="25">
        <v>0.22</v>
      </c>
      <c r="AF84" s="22">
        <v>164.52</v>
      </c>
      <c r="AG84" s="22">
        <v>156.33000000000001</v>
      </c>
      <c r="AH84" s="22">
        <v>133.97</v>
      </c>
    </row>
    <row r="85" spans="1:34" s="5" customFormat="1" ht="18" customHeight="1" x14ac:dyDescent="0.3">
      <c r="A85" s="20">
        <v>82</v>
      </c>
      <c r="B85">
        <v>241891</v>
      </c>
      <c r="C85" t="s">
        <v>42</v>
      </c>
      <c r="D85" t="s">
        <v>1</v>
      </c>
      <c r="E85">
        <v>200121</v>
      </c>
      <c r="F85">
        <v>181609</v>
      </c>
      <c r="G85">
        <v>2</v>
      </c>
      <c r="H85">
        <v>2</v>
      </c>
      <c r="I85">
        <v>1</v>
      </c>
      <c r="J85">
        <v>35.5</v>
      </c>
      <c r="K85">
        <v>4</v>
      </c>
      <c r="L85" s="22">
        <v>87.36</v>
      </c>
      <c r="M85">
        <v>17</v>
      </c>
      <c r="N85">
        <v>2.8</v>
      </c>
      <c r="O85">
        <v>16.2</v>
      </c>
      <c r="P85">
        <v>99.8</v>
      </c>
      <c r="Q85" s="25">
        <v>17.45</v>
      </c>
      <c r="R85" s="20">
        <v>82</v>
      </c>
      <c r="S85" s="29">
        <v>-2.63</v>
      </c>
      <c r="T85" s="25">
        <v>13.95</v>
      </c>
      <c r="U85" s="25">
        <v>14.35</v>
      </c>
      <c r="V85" s="25">
        <v>12.37</v>
      </c>
      <c r="W85" s="25">
        <v>-0.14000000000000001</v>
      </c>
      <c r="X85" s="25">
        <v>2.69</v>
      </c>
      <c r="Y85" s="25">
        <v>5.51</v>
      </c>
      <c r="Z85" s="25">
        <v>-0.5</v>
      </c>
      <c r="AA85" s="25">
        <v>-0.68</v>
      </c>
      <c r="AB85" s="25">
        <v>-0.39</v>
      </c>
      <c r="AC85" s="25">
        <v>-7.19</v>
      </c>
      <c r="AD85" s="25">
        <v>4.29</v>
      </c>
      <c r="AE85" s="25">
        <v>0.24</v>
      </c>
      <c r="AF85" s="22">
        <v>160.79</v>
      </c>
      <c r="AG85" s="22">
        <v>152.41999999999999</v>
      </c>
      <c r="AH85" s="22">
        <v>129.35</v>
      </c>
    </row>
    <row r="86" spans="1:34" s="5" customFormat="1" ht="18" customHeight="1" x14ac:dyDescent="0.3">
      <c r="A86" s="20">
        <v>83</v>
      </c>
      <c r="B86">
        <v>240412</v>
      </c>
      <c r="C86" t="s">
        <v>42</v>
      </c>
      <c r="D86" t="s">
        <v>3</v>
      </c>
      <c r="E86" t="s">
        <v>2</v>
      </c>
      <c r="F86">
        <v>170310</v>
      </c>
      <c r="G86">
        <v>2</v>
      </c>
      <c r="H86">
        <v>2</v>
      </c>
      <c r="I86">
        <v>1.5</v>
      </c>
      <c r="J86">
        <v>33.5</v>
      </c>
      <c r="K86">
        <v>4</v>
      </c>
      <c r="L86" s="22">
        <v>122.95</v>
      </c>
      <c r="M86">
        <v>16.600000000000001</v>
      </c>
      <c r="N86">
        <v>2.6</v>
      </c>
      <c r="O86">
        <v>15.5</v>
      </c>
      <c r="P86">
        <v>99.7</v>
      </c>
      <c r="Q86" s="25">
        <v>55.13</v>
      </c>
      <c r="R86" s="20">
        <v>83</v>
      </c>
      <c r="S86" s="29">
        <v>-2.38</v>
      </c>
      <c r="T86" s="27">
        <v>29.29</v>
      </c>
      <c r="U86" s="27">
        <v>22.98</v>
      </c>
      <c r="V86" s="27">
        <v>25.89</v>
      </c>
      <c r="W86" s="25">
        <v>0.06</v>
      </c>
      <c r="X86" s="25">
        <v>3.6</v>
      </c>
      <c r="Y86" s="25">
        <v>6.04</v>
      </c>
      <c r="Z86" s="25">
        <v>-0.63</v>
      </c>
      <c r="AA86" s="25">
        <v>-1.04</v>
      </c>
      <c r="AB86" s="25">
        <v>-0.97</v>
      </c>
      <c r="AC86" s="25">
        <v>0.14000000000000001</v>
      </c>
      <c r="AD86" s="25">
        <v>3.77</v>
      </c>
      <c r="AE86" s="25">
        <v>-0.4</v>
      </c>
      <c r="AF86" s="30">
        <v>187.49</v>
      </c>
      <c r="AG86" s="30">
        <v>179.64</v>
      </c>
      <c r="AH86" s="22">
        <v>142.26</v>
      </c>
    </row>
    <row r="87" spans="1:34" s="5" customFormat="1" ht="18" customHeight="1" x14ac:dyDescent="0.3">
      <c r="A87" s="20">
        <v>84</v>
      </c>
      <c r="B87">
        <v>241138</v>
      </c>
      <c r="C87" t="s">
        <v>42</v>
      </c>
      <c r="D87" t="s">
        <v>3</v>
      </c>
      <c r="E87" t="s">
        <v>54</v>
      </c>
      <c r="F87">
        <v>181004</v>
      </c>
      <c r="G87">
        <v>2</v>
      </c>
      <c r="H87">
        <v>2</v>
      </c>
      <c r="I87">
        <v>1.5</v>
      </c>
      <c r="J87">
        <v>34</v>
      </c>
      <c r="K87">
        <v>3.5</v>
      </c>
      <c r="L87" s="22">
        <v>106.77</v>
      </c>
      <c r="M87">
        <v>17.600000000000001</v>
      </c>
      <c r="N87">
        <v>2.9</v>
      </c>
      <c r="O87">
        <v>16.7</v>
      </c>
      <c r="P87">
        <v>99.7</v>
      </c>
      <c r="Q87" s="25">
        <v>72</v>
      </c>
      <c r="R87" s="20">
        <v>84</v>
      </c>
      <c r="S87" s="26">
        <v>-1.57</v>
      </c>
      <c r="T87" s="25">
        <v>23.17</v>
      </c>
      <c r="U87" s="26">
        <v>21.42</v>
      </c>
      <c r="V87" s="26">
        <v>22.94</v>
      </c>
      <c r="W87" s="25">
        <v>0.17</v>
      </c>
      <c r="X87" s="25">
        <v>3.1</v>
      </c>
      <c r="Y87" s="25">
        <v>4.87</v>
      </c>
      <c r="Z87" s="25">
        <v>0.02</v>
      </c>
      <c r="AA87" s="25">
        <v>-0.25</v>
      </c>
      <c r="AB87" s="25">
        <v>-0.77</v>
      </c>
      <c r="AC87" s="25">
        <v>0.56999999999999995</v>
      </c>
      <c r="AD87" s="25">
        <v>4.83</v>
      </c>
      <c r="AE87" s="25">
        <v>-0.22</v>
      </c>
      <c r="AF87" s="22">
        <v>167.26</v>
      </c>
      <c r="AG87" s="22">
        <v>162.84</v>
      </c>
      <c r="AH87" s="22">
        <v>131.66999999999999</v>
      </c>
    </row>
    <row r="88" spans="1:34" s="5" customFormat="1" ht="18" customHeight="1" x14ac:dyDescent="0.3">
      <c r="A88" s="20">
        <v>85</v>
      </c>
      <c r="B88">
        <v>241220</v>
      </c>
      <c r="C88" t="s">
        <v>42</v>
      </c>
      <c r="D88" t="s">
        <v>3</v>
      </c>
      <c r="E88" t="s">
        <v>4</v>
      </c>
      <c r="F88">
        <v>191073</v>
      </c>
      <c r="G88">
        <v>2</v>
      </c>
      <c r="H88">
        <v>2</v>
      </c>
      <c r="I88"/>
      <c r="J88">
        <v>33.5</v>
      </c>
      <c r="K88">
        <v>3.5</v>
      </c>
      <c r="L88" s="22">
        <v>71.180000000000007</v>
      </c>
      <c r="M88">
        <v>16.600000000000001</v>
      </c>
      <c r="N88">
        <v>2.4</v>
      </c>
      <c r="O88">
        <v>14.1</v>
      </c>
      <c r="P88">
        <v>99.7</v>
      </c>
      <c r="Q88" s="25">
        <v>46.37</v>
      </c>
      <c r="R88" s="20">
        <v>85</v>
      </c>
      <c r="S88" s="29">
        <v>-2.69</v>
      </c>
      <c r="T88" s="25">
        <v>10</v>
      </c>
      <c r="U88" s="25">
        <v>7.12</v>
      </c>
      <c r="V88" s="25">
        <v>8.1199999999999992</v>
      </c>
      <c r="W88" s="25">
        <v>-0.16</v>
      </c>
      <c r="X88" s="25">
        <v>3.5</v>
      </c>
      <c r="Y88" s="25">
        <v>6.37</v>
      </c>
      <c r="Z88" s="25">
        <v>0.4</v>
      </c>
      <c r="AA88" s="25">
        <v>-0.39</v>
      </c>
      <c r="AB88" s="25">
        <v>-0.44</v>
      </c>
      <c r="AC88" s="25">
        <v>-0.46</v>
      </c>
      <c r="AD88" s="25">
        <v>0.26</v>
      </c>
      <c r="AE88" s="25">
        <v>-0.93</v>
      </c>
      <c r="AF88" s="22">
        <v>167.79</v>
      </c>
      <c r="AG88" s="22">
        <v>156.97</v>
      </c>
      <c r="AH88" s="22">
        <v>133.28</v>
      </c>
    </row>
    <row r="89" spans="1:34" s="5" customFormat="1" ht="18" customHeight="1" x14ac:dyDescent="0.3">
      <c r="A89" s="20">
        <v>86</v>
      </c>
      <c r="B89">
        <v>240605</v>
      </c>
      <c r="C89" t="s">
        <v>42</v>
      </c>
      <c r="D89" t="s">
        <v>3</v>
      </c>
      <c r="E89" t="s">
        <v>5</v>
      </c>
      <c r="F89">
        <v>200815</v>
      </c>
      <c r="G89">
        <v>1</v>
      </c>
      <c r="H89">
        <v>1</v>
      </c>
      <c r="I89">
        <v>2</v>
      </c>
      <c r="J89">
        <v>34</v>
      </c>
      <c r="K89">
        <v>4</v>
      </c>
      <c r="L89" s="22">
        <v>129.41999999999999</v>
      </c>
      <c r="M89">
        <v>16.399999999999999</v>
      </c>
      <c r="N89">
        <v>2.9</v>
      </c>
      <c r="O89">
        <v>18</v>
      </c>
      <c r="P89">
        <v>99.3</v>
      </c>
      <c r="Q89" s="25">
        <v>43.51</v>
      </c>
      <c r="R89" s="20">
        <v>86</v>
      </c>
      <c r="S89" s="27">
        <v>-2.27</v>
      </c>
      <c r="T89" s="25">
        <v>15.51</v>
      </c>
      <c r="U89" s="25">
        <v>17.649999999999999</v>
      </c>
      <c r="V89" s="25">
        <v>15.47</v>
      </c>
      <c r="W89" s="25">
        <v>0.56000000000000005</v>
      </c>
      <c r="X89" s="25">
        <v>2.73</v>
      </c>
      <c r="Y89" s="25">
        <v>4.8899999999999997</v>
      </c>
      <c r="Z89" s="25">
        <v>-0.93</v>
      </c>
      <c r="AA89" s="25">
        <v>-1.18</v>
      </c>
      <c r="AB89" s="25">
        <v>-0.33</v>
      </c>
      <c r="AC89" s="25">
        <v>-1.44</v>
      </c>
      <c r="AD89" s="25">
        <v>-0.7</v>
      </c>
      <c r="AE89" s="25">
        <v>-0.53</v>
      </c>
      <c r="AF89" s="22">
        <v>159.61000000000001</v>
      </c>
      <c r="AG89" s="22">
        <v>150.76</v>
      </c>
      <c r="AH89" s="22">
        <v>123.44</v>
      </c>
    </row>
    <row r="90" spans="1:34" s="5" customFormat="1" ht="18" customHeight="1" x14ac:dyDescent="0.3">
      <c r="A90" s="20">
        <v>87</v>
      </c>
      <c r="B90">
        <v>240431</v>
      </c>
      <c r="C90" t="s">
        <v>42</v>
      </c>
      <c r="D90" t="s">
        <v>3</v>
      </c>
      <c r="E90" t="s">
        <v>2</v>
      </c>
      <c r="F90">
        <v>170088</v>
      </c>
      <c r="G90">
        <v>2</v>
      </c>
      <c r="H90">
        <v>2</v>
      </c>
      <c r="I90">
        <v>1.5</v>
      </c>
      <c r="J90">
        <v>35</v>
      </c>
      <c r="K90">
        <v>3.5</v>
      </c>
      <c r="L90" s="22">
        <v>100.3</v>
      </c>
      <c r="M90">
        <v>16.7</v>
      </c>
      <c r="N90">
        <v>2.7</v>
      </c>
      <c r="O90">
        <v>15.9</v>
      </c>
      <c r="P90">
        <v>99.9</v>
      </c>
      <c r="Q90" s="25">
        <v>41.13</v>
      </c>
      <c r="R90" s="20">
        <v>87</v>
      </c>
      <c r="S90" s="27">
        <v>-2.12</v>
      </c>
      <c r="T90" s="27">
        <v>26.97</v>
      </c>
      <c r="U90" s="25">
        <v>18.079999999999998</v>
      </c>
      <c r="V90" s="26">
        <v>21.65</v>
      </c>
      <c r="W90" s="25">
        <v>-0.24</v>
      </c>
      <c r="X90" s="25">
        <v>5.87</v>
      </c>
      <c r="Y90" s="25">
        <v>7.76</v>
      </c>
      <c r="Z90" s="25">
        <v>1.46</v>
      </c>
      <c r="AA90" s="25">
        <v>0.1</v>
      </c>
      <c r="AB90" s="25">
        <v>-0.41</v>
      </c>
      <c r="AC90" s="25">
        <v>-2.4300000000000002</v>
      </c>
      <c r="AD90" s="25">
        <v>6.14</v>
      </c>
      <c r="AE90" s="25">
        <v>-0.81</v>
      </c>
      <c r="AF90" s="30">
        <v>182.22</v>
      </c>
      <c r="AG90" s="31">
        <v>175.76</v>
      </c>
      <c r="AH90" s="31">
        <v>147.97</v>
      </c>
    </row>
    <row r="91" spans="1:34" s="5" customFormat="1" ht="18" customHeight="1" x14ac:dyDescent="0.3">
      <c r="A91" s="20">
        <v>88</v>
      </c>
      <c r="B91">
        <v>240457</v>
      </c>
      <c r="C91" t="s">
        <v>42</v>
      </c>
      <c r="D91" t="s">
        <v>3</v>
      </c>
      <c r="E91" t="s">
        <v>2</v>
      </c>
      <c r="F91">
        <v>170822</v>
      </c>
      <c r="G91">
        <v>2</v>
      </c>
      <c r="H91">
        <v>2</v>
      </c>
      <c r="I91">
        <v>2</v>
      </c>
      <c r="J91">
        <v>35.5</v>
      </c>
      <c r="K91">
        <v>4</v>
      </c>
      <c r="L91" s="22">
        <v>126.19</v>
      </c>
      <c r="M91">
        <v>16.2</v>
      </c>
      <c r="N91">
        <v>2.9</v>
      </c>
      <c r="O91">
        <v>17.7</v>
      </c>
      <c r="P91">
        <v>99.4</v>
      </c>
      <c r="Q91" s="25">
        <v>36.31</v>
      </c>
      <c r="R91" s="20">
        <v>88</v>
      </c>
      <c r="S91" s="28">
        <v>-3.34</v>
      </c>
      <c r="T91" s="27">
        <v>27.89</v>
      </c>
      <c r="U91" s="26">
        <v>20.58</v>
      </c>
      <c r="V91" s="25">
        <v>21.15</v>
      </c>
      <c r="W91" s="25">
        <v>0.37</v>
      </c>
      <c r="X91" s="25">
        <v>4.12</v>
      </c>
      <c r="Y91" s="25">
        <v>6.94</v>
      </c>
      <c r="Z91" s="25">
        <v>-0.54</v>
      </c>
      <c r="AA91" s="25">
        <v>-0.46</v>
      </c>
      <c r="AB91" s="26">
        <v>0.04</v>
      </c>
      <c r="AC91" s="25">
        <v>-4.55</v>
      </c>
      <c r="AD91" s="25">
        <v>8.4</v>
      </c>
      <c r="AE91" s="25">
        <v>-0.76</v>
      </c>
      <c r="AF91" s="30">
        <v>188.03</v>
      </c>
      <c r="AG91" s="30">
        <v>183.24</v>
      </c>
      <c r="AH91" s="22">
        <v>135.38999999999999</v>
      </c>
    </row>
    <row r="92" spans="1:34" s="5" customFormat="1" ht="18" customHeight="1" x14ac:dyDescent="0.3">
      <c r="A92" s="20">
        <v>89</v>
      </c>
      <c r="B92">
        <v>240174</v>
      </c>
      <c r="C92" t="s">
        <v>42</v>
      </c>
      <c r="D92" t="s">
        <v>1</v>
      </c>
      <c r="E92">
        <v>210064</v>
      </c>
      <c r="F92">
        <v>180486</v>
      </c>
      <c r="G92">
        <v>1</v>
      </c>
      <c r="H92">
        <v>1</v>
      </c>
      <c r="I92">
        <v>1</v>
      </c>
      <c r="J92">
        <v>35</v>
      </c>
      <c r="K92">
        <v>4</v>
      </c>
      <c r="L92" s="22">
        <v>110.01</v>
      </c>
      <c r="M92">
        <v>17</v>
      </c>
      <c r="N92">
        <v>3.2</v>
      </c>
      <c r="O92">
        <v>19.100000000000001</v>
      </c>
      <c r="P92">
        <v>99.2</v>
      </c>
      <c r="Q92" s="25">
        <v>31</v>
      </c>
      <c r="R92" s="20">
        <v>89</v>
      </c>
      <c r="S92" s="26">
        <v>-1.56</v>
      </c>
      <c r="T92" s="25">
        <v>18.510000000000002</v>
      </c>
      <c r="U92" s="25">
        <v>11.56</v>
      </c>
      <c r="V92" s="25">
        <v>14.48</v>
      </c>
      <c r="W92" s="25">
        <v>-0.15</v>
      </c>
      <c r="X92" s="25">
        <v>4</v>
      </c>
      <c r="Y92" s="25">
        <v>6.24</v>
      </c>
      <c r="Z92" s="25">
        <v>0.45</v>
      </c>
      <c r="AA92" s="25">
        <v>0.33</v>
      </c>
      <c r="AB92" s="27">
        <v>0.08</v>
      </c>
      <c r="AC92" s="25">
        <v>-2.57</v>
      </c>
      <c r="AD92" s="25">
        <v>5.39</v>
      </c>
      <c r="AE92" s="25">
        <v>-1.1100000000000001</v>
      </c>
      <c r="AF92" s="22">
        <v>149.82</v>
      </c>
      <c r="AG92" s="22">
        <v>146.56</v>
      </c>
      <c r="AH92" s="22">
        <v>127.33</v>
      </c>
    </row>
    <row r="93" spans="1:34" s="5" customFormat="1" ht="18" customHeight="1" x14ac:dyDescent="0.3">
      <c r="A93" s="20">
        <v>90</v>
      </c>
      <c r="B93">
        <v>242032</v>
      </c>
      <c r="C93" t="s">
        <v>53</v>
      </c>
      <c r="D93" t="s">
        <v>3</v>
      </c>
      <c r="E93" t="s">
        <v>55</v>
      </c>
      <c r="F93">
        <v>160858</v>
      </c>
      <c r="G93">
        <v>1</v>
      </c>
      <c r="H93">
        <v>1</v>
      </c>
      <c r="I93">
        <v>2</v>
      </c>
      <c r="J93">
        <v>35.5</v>
      </c>
      <c r="K93">
        <v>4</v>
      </c>
      <c r="L93" s="22">
        <v>113.24</v>
      </c>
      <c r="M93">
        <v>17.2</v>
      </c>
      <c r="N93">
        <v>3.1</v>
      </c>
      <c r="O93">
        <v>17.899999999999999</v>
      </c>
      <c r="P93">
        <v>99.4</v>
      </c>
      <c r="Q93" s="25">
        <v>45.99</v>
      </c>
      <c r="R93" s="20">
        <v>90</v>
      </c>
      <c r="S93" s="29">
        <v>-2.74</v>
      </c>
      <c r="T93" s="26">
        <v>24.43</v>
      </c>
      <c r="U93" s="25">
        <v>19.37</v>
      </c>
      <c r="V93" s="26">
        <v>22.05</v>
      </c>
      <c r="W93" s="25">
        <v>0.65</v>
      </c>
      <c r="X93" s="25">
        <v>6.07</v>
      </c>
      <c r="Y93" s="26">
        <v>10.050000000000001</v>
      </c>
      <c r="Z93" s="25"/>
      <c r="AA93" s="25"/>
      <c r="AB93" s="25"/>
      <c r="AC93" s="25">
        <v>-2.4700000000000002</v>
      </c>
      <c r="AD93" s="25">
        <v>6.85</v>
      </c>
      <c r="AE93" s="25">
        <v>-0.66</v>
      </c>
      <c r="AF93" s="31">
        <v>175.88</v>
      </c>
      <c r="AG93" s="22">
        <v>167.63</v>
      </c>
      <c r="AH93" s="22">
        <v>137.18</v>
      </c>
    </row>
    <row r="94" spans="1:34" s="5" customFormat="1" ht="18" customHeight="1" x14ac:dyDescent="0.3">
      <c r="A94" s="20">
        <v>91</v>
      </c>
      <c r="B94">
        <v>241221</v>
      </c>
      <c r="C94" t="s">
        <v>42</v>
      </c>
      <c r="D94" t="s">
        <v>3</v>
      </c>
      <c r="E94" t="s">
        <v>4</v>
      </c>
      <c r="F94">
        <v>210490</v>
      </c>
      <c r="G94">
        <v>1</v>
      </c>
      <c r="H94">
        <v>1</v>
      </c>
      <c r="I94"/>
      <c r="J94">
        <v>34.5</v>
      </c>
      <c r="K94">
        <v>4</v>
      </c>
      <c r="L94" s="22">
        <v>103.54</v>
      </c>
      <c r="M94">
        <v>18.399999999999999</v>
      </c>
      <c r="N94">
        <v>2.9</v>
      </c>
      <c r="O94">
        <v>16</v>
      </c>
      <c r="P94">
        <v>99.5</v>
      </c>
      <c r="Q94" s="25">
        <v>37.46</v>
      </c>
      <c r="R94" s="20">
        <v>91</v>
      </c>
      <c r="S94" s="26">
        <v>-1.82</v>
      </c>
      <c r="T94" s="25">
        <v>20.170000000000002</v>
      </c>
      <c r="U94" s="25">
        <v>15.05</v>
      </c>
      <c r="V94" s="25">
        <v>18.809999999999999</v>
      </c>
      <c r="W94" s="25">
        <v>0.05</v>
      </c>
      <c r="X94" s="25">
        <v>4.8899999999999997</v>
      </c>
      <c r="Y94" s="25">
        <v>6.48</v>
      </c>
      <c r="Z94" s="25">
        <v>0.39</v>
      </c>
      <c r="AA94" s="25">
        <v>-0.11</v>
      </c>
      <c r="AB94" s="25">
        <v>-0.61</v>
      </c>
      <c r="AC94" s="25">
        <v>-1.6</v>
      </c>
      <c r="AD94" s="25">
        <v>3.79</v>
      </c>
      <c r="AE94" s="25">
        <v>-0.36</v>
      </c>
      <c r="AF94" s="22">
        <v>161.97</v>
      </c>
      <c r="AG94" s="22">
        <v>158.78</v>
      </c>
      <c r="AH94" s="22">
        <v>135.96</v>
      </c>
    </row>
    <row r="95" spans="1:34" s="5" customFormat="1" ht="18" customHeight="1" x14ac:dyDescent="0.3">
      <c r="A95" s="20">
        <v>92</v>
      </c>
      <c r="B95">
        <v>241410</v>
      </c>
      <c r="C95" t="s">
        <v>42</v>
      </c>
      <c r="D95" t="s">
        <v>3</v>
      </c>
      <c r="E95" t="s">
        <v>55</v>
      </c>
      <c r="F95">
        <v>211190</v>
      </c>
      <c r="G95">
        <v>1</v>
      </c>
      <c r="H95">
        <v>1</v>
      </c>
      <c r="I95">
        <v>1</v>
      </c>
      <c r="J95">
        <v>37</v>
      </c>
      <c r="K95">
        <v>3.5</v>
      </c>
      <c r="L95" s="22">
        <v>97.07</v>
      </c>
      <c r="M95">
        <v>15.6</v>
      </c>
      <c r="N95">
        <v>2.7</v>
      </c>
      <c r="O95">
        <v>17.3</v>
      </c>
      <c r="P95">
        <v>99.7</v>
      </c>
      <c r="Q95" s="25">
        <v>32.35</v>
      </c>
      <c r="R95" s="20">
        <v>92</v>
      </c>
      <c r="S95" s="28">
        <v>-3.18</v>
      </c>
      <c r="T95" s="25">
        <v>19.88</v>
      </c>
      <c r="U95" s="25">
        <v>16.489999999999998</v>
      </c>
      <c r="V95" s="25">
        <v>17.100000000000001</v>
      </c>
      <c r="W95" s="25">
        <v>0.04</v>
      </c>
      <c r="X95" s="25">
        <v>3.29</v>
      </c>
      <c r="Y95" s="25">
        <v>7.96</v>
      </c>
      <c r="Z95" s="25"/>
      <c r="AA95" s="25"/>
      <c r="AB95" s="25"/>
      <c r="AC95" s="25">
        <v>-3.78</v>
      </c>
      <c r="AD95" s="25">
        <v>1.83</v>
      </c>
      <c r="AE95" s="25">
        <v>-0.28000000000000003</v>
      </c>
      <c r="AF95" s="31">
        <v>181.4</v>
      </c>
      <c r="AG95" s="22">
        <v>171.27</v>
      </c>
      <c r="AH95" s="22">
        <v>138.84</v>
      </c>
    </row>
    <row r="96" spans="1:34" s="5" customFormat="1" ht="18" customHeight="1" x14ac:dyDescent="0.3">
      <c r="A96" s="20">
        <v>93</v>
      </c>
      <c r="B96">
        <v>241308</v>
      </c>
      <c r="C96" t="s">
        <v>42</v>
      </c>
      <c r="D96" t="s">
        <v>3</v>
      </c>
      <c r="E96" t="s">
        <v>8</v>
      </c>
      <c r="F96">
        <v>211246</v>
      </c>
      <c r="G96">
        <v>1</v>
      </c>
      <c r="H96">
        <v>1</v>
      </c>
      <c r="I96"/>
      <c r="J96">
        <v>34.5</v>
      </c>
      <c r="K96">
        <v>4</v>
      </c>
      <c r="L96" s="22">
        <v>90.6</v>
      </c>
      <c r="M96">
        <v>16</v>
      </c>
      <c r="N96">
        <v>2.7</v>
      </c>
      <c r="O96">
        <v>16.7</v>
      </c>
      <c r="P96">
        <v>99.8</v>
      </c>
      <c r="Q96" s="25">
        <v>61.16</v>
      </c>
      <c r="R96" s="20">
        <v>93</v>
      </c>
      <c r="S96" s="29">
        <v>-2.4500000000000002</v>
      </c>
      <c r="T96" s="25">
        <v>14.33</v>
      </c>
      <c r="U96" s="25">
        <v>14.1</v>
      </c>
      <c r="V96" s="25">
        <v>13.76</v>
      </c>
      <c r="W96" s="25">
        <v>0.24</v>
      </c>
      <c r="X96" s="25">
        <v>5.81</v>
      </c>
      <c r="Y96" s="25">
        <v>7.84</v>
      </c>
      <c r="Z96" s="25">
        <v>-0.1</v>
      </c>
      <c r="AA96" s="25">
        <v>-0.31</v>
      </c>
      <c r="AB96" s="25">
        <v>-0.34</v>
      </c>
      <c r="AC96" s="25">
        <v>1.98</v>
      </c>
      <c r="AD96" s="25">
        <v>1.5</v>
      </c>
      <c r="AE96" s="25">
        <v>-0.82</v>
      </c>
      <c r="AF96" s="31">
        <v>175.98</v>
      </c>
      <c r="AG96" s="22">
        <v>166.95</v>
      </c>
      <c r="AH96" s="22">
        <v>138.09</v>
      </c>
    </row>
    <row r="97" spans="1:34" s="5" customFormat="1" ht="18" customHeight="1" x14ac:dyDescent="0.3">
      <c r="A97" s="20">
        <v>94</v>
      </c>
      <c r="B97">
        <v>240878</v>
      </c>
      <c r="C97" t="s">
        <v>42</v>
      </c>
      <c r="D97" t="s">
        <v>3</v>
      </c>
      <c r="E97" t="s">
        <v>54</v>
      </c>
      <c r="F97">
        <v>221324</v>
      </c>
      <c r="G97">
        <v>1</v>
      </c>
      <c r="H97">
        <v>1</v>
      </c>
      <c r="I97">
        <v>2</v>
      </c>
      <c r="J97">
        <v>34.5</v>
      </c>
      <c r="K97">
        <v>4</v>
      </c>
      <c r="L97" s="22">
        <v>87.36</v>
      </c>
      <c r="M97">
        <v>17</v>
      </c>
      <c r="N97">
        <v>2.9</v>
      </c>
      <c r="O97">
        <v>16.8</v>
      </c>
      <c r="P97">
        <v>99.6</v>
      </c>
      <c r="Q97" s="25">
        <v>54.88</v>
      </c>
      <c r="R97" s="20">
        <v>94</v>
      </c>
      <c r="S97" s="26">
        <v>-1.7</v>
      </c>
      <c r="T97" s="25">
        <v>15.38</v>
      </c>
      <c r="U97" s="25">
        <v>13.9</v>
      </c>
      <c r="V97" s="25">
        <v>14.46</v>
      </c>
      <c r="W97" s="25">
        <v>0.39</v>
      </c>
      <c r="X97" s="25">
        <v>4.47</v>
      </c>
      <c r="Y97" s="25">
        <v>6.42</v>
      </c>
      <c r="Z97" s="25">
        <v>0.13</v>
      </c>
      <c r="AA97" s="25">
        <v>-0.11</v>
      </c>
      <c r="AB97" s="25">
        <v>-0.5</v>
      </c>
      <c r="AC97" s="25">
        <v>1.27</v>
      </c>
      <c r="AD97" s="25">
        <v>5.65</v>
      </c>
      <c r="AE97" s="25">
        <v>-0.87</v>
      </c>
      <c r="AF97" s="22">
        <v>152.6</v>
      </c>
      <c r="AG97" s="22">
        <v>145.94999999999999</v>
      </c>
      <c r="AH97" s="22">
        <v>122.43</v>
      </c>
    </row>
    <row r="98" spans="1:34" s="5" customFormat="1" ht="18" customHeight="1" x14ac:dyDescent="0.3">
      <c r="A98" s="20">
        <v>95</v>
      </c>
      <c r="B98">
        <v>240485</v>
      </c>
      <c r="C98" t="s">
        <v>42</v>
      </c>
      <c r="D98" t="s">
        <v>3</v>
      </c>
      <c r="E98">
        <v>210151</v>
      </c>
      <c r="F98">
        <v>200436</v>
      </c>
      <c r="G98">
        <v>1</v>
      </c>
      <c r="H98">
        <v>1</v>
      </c>
      <c r="I98">
        <v>1</v>
      </c>
      <c r="J98">
        <v>37.5</v>
      </c>
      <c r="K98">
        <v>4</v>
      </c>
      <c r="L98" s="22">
        <v>135.88999999999999</v>
      </c>
      <c r="M98">
        <v>17.399999999999999</v>
      </c>
      <c r="N98">
        <v>3.4</v>
      </c>
      <c r="O98">
        <v>19.7</v>
      </c>
      <c r="P98">
        <v>99.4</v>
      </c>
      <c r="Q98" s="25">
        <v>31.09</v>
      </c>
      <c r="R98" s="20">
        <v>95</v>
      </c>
      <c r="S98" s="29">
        <v>-2.57</v>
      </c>
      <c r="T98" s="25">
        <v>22.95</v>
      </c>
      <c r="U98" s="25">
        <v>14.9</v>
      </c>
      <c r="V98" s="25">
        <v>21.13</v>
      </c>
      <c r="W98" s="25">
        <v>-7.0000000000000007E-2</v>
      </c>
      <c r="X98" s="25">
        <v>2.91</v>
      </c>
      <c r="Y98" s="25">
        <v>5.81</v>
      </c>
      <c r="Z98" s="25">
        <v>0.14000000000000001</v>
      </c>
      <c r="AA98" s="25">
        <v>0.41</v>
      </c>
      <c r="AB98" s="25">
        <v>-0.22</v>
      </c>
      <c r="AC98" s="25">
        <v>-3.58</v>
      </c>
      <c r="AD98" s="25">
        <v>7.21</v>
      </c>
      <c r="AE98" s="25">
        <v>-0.63</v>
      </c>
      <c r="AF98" s="22">
        <v>169.93</v>
      </c>
      <c r="AG98" s="22">
        <v>161.66999999999999</v>
      </c>
      <c r="AH98" s="22">
        <v>133.6</v>
      </c>
    </row>
    <row r="99" spans="1:34" s="5" customFormat="1" ht="18" customHeight="1" x14ac:dyDescent="0.3">
      <c r="A99" s="20">
        <v>96</v>
      </c>
      <c r="B99">
        <v>241862</v>
      </c>
      <c r="C99" t="s">
        <v>42</v>
      </c>
      <c r="D99" t="s">
        <v>1</v>
      </c>
      <c r="E99">
        <v>200121</v>
      </c>
      <c r="F99">
        <v>191389</v>
      </c>
      <c r="G99">
        <v>1</v>
      </c>
      <c r="H99">
        <v>1</v>
      </c>
      <c r="I99">
        <v>2</v>
      </c>
      <c r="J99">
        <v>36</v>
      </c>
      <c r="K99">
        <v>4.5</v>
      </c>
      <c r="L99" s="22">
        <v>113.24</v>
      </c>
      <c r="M99">
        <v>17.399999999999999</v>
      </c>
      <c r="N99">
        <v>3</v>
      </c>
      <c r="O99">
        <v>17.100000000000001</v>
      </c>
      <c r="P99">
        <v>99.6</v>
      </c>
      <c r="Q99" s="25">
        <v>58.99</v>
      </c>
      <c r="R99" s="20">
        <v>96</v>
      </c>
      <c r="S99" s="28">
        <v>-2.97</v>
      </c>
      <c r="T99" s="25">
        <v>14.27</v>
      </c>
      <c r="U99" s="25">
        <v>15.2</v>
      </c>
      <c r="V99" s="25">
        <v>14.68</v>
      </c>
      <c r="W99" s="25">
        <v>0.54</v>
      </c>
      <c r="X99" s="25">
        <v>2.0099999999999998</v>
      </c>
      <c r="Y99" s="25">
        <v>4.97</v>
      </c>
      <c r="Z99" s="25">
        <v>-0.81</v>
      </c>
      <c r="AA99" s="25">
        <v>-0.75</v>
      </c>
      <c r="AB99" s="25">
        <v>-0.24</v>
      </c>
      <c r="AC99" s="25">
        <v>-2.95</v>
      </c>
      <c r="AD99" s="25">
        <v>-0.84</v>
      </c>
      <c r="AE99" s="25">
        <v>7.0000000000000007E-2</v>
      </c>
      <c r="AF99" s="22">
        <v>167.25</v>
      </c>
      <c r="AG99" s="22">
        <v>155.91</v>
      </c>
      <c r="AH99" s="22">
        <v>127.03</v>
      </c>
    </row>
    <row r="100" spans="1:34" s="5" customFormat="1" ht="18" customHeight="1" x14ac:dyDescent="0.3">
      <c r="A100" s="20">
        <v>97</v>
      </c>
      <c r="B100">
        <v>240494</v>
      </c>
      <c r="C100" t="s">
        <v>42</v>
      </c>
      <c r="D100" t="s">
        <v>3</v>
      </c>
      <c r="E100">
        <v>210151</v>
      </c>
      <c r="F100">
        <v>171138</v>
      </c>
      <c r="G100">
        <v>1</v>
      </c>
      <c r="H100">
        <v>1</v>
      </c>
      <c r="I100">
        <v>1.5</v>
      </c>
      <c r="J100">
        <v>37</v>
      </c>
      <c r="K100">
        <v>4.5</v>
      </c>
      <c r="L100" s="22">
        <v>110.01</v>
      </c>
      <c r="M100">
        <v>16.899999999999999</v>
      </c>
      <c r="N100">
        <v>2.7</v>
      </c>
      <c r="O100">
        <v>16.100000000000001</v>
      </c>
      <c r="P100">
        <v>99.8</v>
      </c>
      <c r="Q100" s="25">
        <v>32.729999999999997</v>
      </c>
      <c r="R100" s="20">
        <v>97</v>
      </c>
      <c r="S100" s="27">
        <v>-1.91</v>
      </c>
      <c r="T100" s="25">
        <v>16.510000000000002</v>
      </c>
      <c r="U100" s="25">
        <v>14.55</v>
      </c>
      <c r="V100" s="25">
        <v>13.79</v>
      </c>
      <c r="W100" s="25">
        <v>-0.11</v>
      </c>
      <c r="X100" s="25">
        <v>1.57</v>
      </c>
      <c r="Y100" s="25">
        <v>3.14</v>
      </c>
      <c r="Z100" s="25">
        <v>-0.37</v>
      </c>
      <c r="AA100" s="25">
        <v>-0.4</v>
      </c>
      <c r="AB100" s="25">
        <v>-0.46</v>
      </c>
      <c r="AC100" s="25">
        <v>-4.17</v>
      </c>
      <c r="AD100" s="25">
        <v>1.54</v>
      </c>
      <c r="AE100" s="25">
        <v>7.0000000000000007E-2</v>
      </c>
      <c r="AF100" s="22">
        <v>149.96</v>
      </c>
      <c r="AG100" s="22">
        <v>144.77000000000001</v>
      </c>
      <c r="AH100" s="22">
        <v>122.89</v>
      </c>
    </row>
    <row r="101" spans="1:34" s="5" customFormat="1" ht="18" customHeight="1" x14ac:dyDescent="0.3">
      <c r="A101" s="20">
        <v>98</v>
      </c>
      <c r="B101">
        <v>241369</v>
      </c>
      <c r="C101" t="s">
        <v>42</v>
      </c>
      <c r="D101" t="s">
        <v>3</v>
      </c>
      <c r="E101" t="s">
        <v>55</v>
      </c>
      <c r="F101">
        <v>210326</v>
      </c>
      <c r="G101">
        <v>1</v>
      </c>
      <c r="H101">
        <v>1</v>
      </c>
      <c r="I101">
        <v>2</v>
      </c>
      <c r="J101">
        <v>34.5</v>
      </c>
      <c r="K101">
        <v>4</v>
      </c>
      <c r="L101" s="22">
        <v>132.66</v>
      </c>
      <c r="M101">
        <v>16.399999999999999</v>
      </c>
      <c r="N101">
        <v>3.4</v>
      </c>
      <c r="O101">
        <v>20.7</v>
      </c>
      <c r="P101">
        <v>99.4</v>
      </c>
      <c r="Q101" s="25">
        <v>53.99</v>
      </c>
      <c r="R101" s="20">
        <v>98</v>
      </c>
      <c r="S101" s="29">
        <v>-2.72</v>
      </c>
      <c r="T101" s="26">
        <v>26.89</v>
      </c>
      <c r="U101" s="27">
        <v>23.33</v>
      </c>
      <c r="V101" s="27">
        <v>24.95</v>
      </c>
      <c r="W101" s="25">
        <v>0.49</v>
      </c>
      <c r="X101" s="25">
        <v>3.83</v>
      </c>
      <c r="Y101" s="25">
        <v>5.53</v>
      </c>
      <c r="Z101" s="25"/>
      <c r="AA101" s="25"/>
      <c r="AB101" s="25"/>
      <c r="AC101" s="25">
        <v>0.12</v>
      </c>
      <c r="AD101" s="25">
        <v>5.46</v>
      </c>
      <c r="AE101" s="25">
        <v>0.05</v>
      </c>
      <c r="AF101" s="32">
        <v>190.88</v>
      </c>
      <c r="AG101" s="30">
        <v>183.14</v>
      </c>
      <c r="AH101" s="22">
        <v>145.43</v>
      </c>
    </row>
    <row r="102" spans="1:34" s="5" customFormat="1" ht="18" customHeight="1" x14ac:dyDescent="0.3">
      <c r="A102" s="20">
        <v>99</v>
      </c>
      <c r="B102">
        <v>241310</v>
      </c>
      <c r="C102" t="s">
        <v>42</v>
      </c>
      <c r="D102" t="s">
        <v>3</v>
      </c>
      <c r="E102" t="s">
        <v>8</v>
      </c>
      <c r="F102">
        <v>211601</v>
      </c>
      <c r="G102">
        <v>1</v>
      </c>
      <c r="H102">
        <v>1</v>
      </c>
      <c r="I102"/>
      <c r="J102">
        <v>33.5</v>
      </c>
      <c r="K102">
        <v>3.5</v>
      </c>
      <c r="L102" s="22">
        <v>103.54</v>
      </c>
      <c r="M102">
        <v>15.5</v>
      </c>
      <c r="N102">
        <v>3.1</v>
      </c>
      <c r="O102">
        <v>20.2</v>
      </c>
      <c r="P102">
        <v>99.7</v>
      </c>
      <c r="Q102" s="25">
        <v>38.29</v>
      </c>
      <c r="R102" s="20">
        <v>99</v>
      </c>
      <c r="S102" s="28">
        <v>-3.25</v>
      </c>
      <c r="T102" s="25">
        <v>20.07</v>
      </c>
      <c r="U102" s="25">
        <v>18.02</v>
      </c>
      <c r="V102" s="25">
        <v>20.2</v>
      </c>
      <c r="W102" s="25">
        <v>0.34</v>
      </c>
      <c r="X102" s="25">
        <v>2.58</v>
      </c>
      <c r="Y102" s="25">
        <v>5.16</v>
      </c>
      <c r="Z102" s="25">
        <v>-0.54</v>
      </c>
      <c r="AA102" s="25">
        <v>-0.66</v>
      </c>
      <c r="AB102" s="25">
        <v>-0.43</v>
      </c>
      <c r="AC102" s="25">
        <v>-3.16</v>
      </c>
      <c r="AD102" s="25">
        <v>1.02</v>
      </c>
      <c r="AE102" s="25">
        <v>0.5</v>
      </c>
      <c r="AF102" s="30">
        <v>181.71</v>
      </c>
      <c r="AG102" s="22">
        <v>170.29</v>
      </c>
      <c r="AH102" s="22">
        <v>136.38999999999999</v>
      </c>
    </row>
    <row r="103" spans="1:34" s="5" customFormat="1" ht="18" customHeight="1" x14ac:dyDescent="0.3">
      <c r="A103" s="20">
        <v>100</v>
      </c>
      <c r="B103">
        <v>241378</v>
      </c>
      <c r="C103" t="s">
        <v>42</v>
      </c>
      <c r="D103" t="s">
        <v>3</v>
      </c>
      <c r="E103" t="s">
        <v>55</v>
      </c>
      <c r="F103">
        <v>211118</v>
      </c>
      <c r="G103">
        <v>1</v>
      </c>
      <c r="H103">
        <v>1</v>
      </c>
      <c r="I103">
        <v>2.5</v>
      </c>
      <c r="J103">
        <v>33.5</v>
      </c>
      <c r="K103">
        <v>3.5</v>
      </c>
      <c r="L103" s="22">
        <v>90.6</v>
      </c>
      <c r="M103">
        <v>16.5</v>
      </c>
      <c r="N103">
        <v>2.5</v>
      </c>
      <c r="O103">
        <v>15</v>
      </c>
      <c r="P103">
        <v>100</v>
      </c>
      <c r="Q103" s="25">
        <v>74.97</v>
      </c>
      <c r="R103" s="20">
        <v>100</v>
      </c>
      <c r="S103" s="29">
        <v>-2.61</v>
      </c>
      <c r="T103" s="25">
        <v>21.66</v>
      </c>
      <c r="U103" s="26">
        <v>21.96</v>
      </c>
      <c r="V103" s="25">
        <v>19.47</v>
      </c>
      <c r="W103" s="25">
        <v>0.72</v>
      </c>
      <c r="X103" s="25">
        <v>2.4900000000000002</v>
      </c>
      <c r="Y103" s="25">
        <v>4.72</v>
      </c>
      <c r="Z103" s="25"/>
      <c r="AA103" s="25"/>
      <c r="AB103" s="25">
        <v>-0.12</v>
      </c>
      <c r="AC103" s="26">
        <v>2.77</v>
      </c>
      <c r="AD103" s="25">
        <v>1.05</v>
      </c>
      <c r="AE103" s="25">
        <v>-0.06</v>
      </c>
      <c r="AF103" s="30">
        <v>181.54</v>
      </c>
      <c r="AG103" s="31">
        <v>173.23</v>
      </c>
      <c r="AH103" s="22">
        <v>135.75</v>
      </c>
    </row>
    <row r="104" spans="1:34" s="5" customFormat="1" ht="18" customHeight="1" x14ac:dyDescent="0.3">
      <c r="A104" s="20">
        <v>101</v>
      </c>
      <c r="B104">
        <v>240025</v>
      </c>
      <c r="C104" t="s">
        <v>42</v>
      </c>
      <c r="D104" t="s">
        <v>3</v>
      </c>
      <c r="E104">
        <v>200102</v>
      </c>
      <c r="F104">
        <v>211058</v>
      </c>
      <c r="G104">
        <v>1</v>
      </c>
      <c r="H104">
        <v>1</v>
      </c>
      <c r="I104">
        <v>2</v>
      </c>
      <c r="J104">
        <v>32.5</v>
      </c>
      <c r="K104">
        <v>3.5</v>
      </c>
      <c r="L104" s="22"/>
      <c r="M104">
        <v>17.600000000000001</v>
      </c>
      <c r="N104">
        <v>3</v>
      </c>
      <c r="O104">
        <v>17.3</v>
      </c>
      <c r="P104">
        <v>99.7</v>
      </c>
      <c r="Q104" s="25">
        <v>36.6</v>
      </c>
      <c r="R104" s="20">
        <v>101</v>
      </c>
      <c r="S104" s="27">
        <v>-2.12</v>
      </c>
      <c r="T104" s="25">
        <v>20.43</v>
      </c>
      <c r="U104" s="25">
        <v>18.52</v>
      </c>
      <c r="V104" s="25">
        <v>20.43</v>
      </c>
      <c r="W104" s="25">
        <v>0.12</v>
      </c>
      <c r="X104" s="25">
        <v>4.55</v>
      </c>
      <c r="Y104" s="25">
        <v>7.57</v>
      </c>
      <c r="Z104" s="25">
        <v>-0.99</v>
      </c>
      <c r="AA104" s="25">
        <v>-0.94</v>
      </c>
      <c r="AB104" s="25">
        <v>-0.73</v>
      </c>
      <c r="AC104" s="25">
        <v>-3.53</v>
      </c>
      <c r="AD104" s="25">
        <v>4.3499999999999996</v>
      </c>
      <c r="AE104" s="25">
        <v>0.37</v>
      </c>
      <c r="AF104" s="22">
        <v>160.22</v>
      </c>
      <c r="AG104" s="22">
        <v>155.53</v>
      </c>
      <c r="AH104" s="22">
        <v>132.24</v>
      </c>
    </row>
    <row r="105" spans="1:34" s="5" customFormat="1" ht="18" customHeight="1" x14ac:dyDescent="0.3">
      <c r="A105" s="20">
        <v>102</v>
      </c>
      <c r="B105">
        <v>240356</v>
      </c>
      <c r="C105" t="s">
        <v>42</v>
      </c>
      <c r="D105" t="s">
        <v>3</v>
      </c>
      <c r="E105" t="s">
        <v>9</v>
      </c>
      <c r="F105">
        <v>200446</v>
      </c>
      <c r="G105">
        <v>2</v>
      </c>
      <c r="H105">
        <v>2</v>
      </c>
      <c r="I105">
        <v>1.5</v>
      </c>
      <c r="J105">
        <v>34</v>
      </c>
      <c r="K105">
        <v>4</v>
      </c>
      <c r="L105" s="22">
        <v>93.83</v>
      </c>
      <c r="M105">
        <v>17.8</v>
      </c>
      <c r="N105">
        <v>3.2</v>
      </c>
      <c r="O105">
        <v>18</v>
      </c>
      <c r="P105">
        <v>99.6</v>
      </c>
      <c r="Q105" s="25">
        <v>24.31</v>
      </c>
      <c r="R105" s="20">
        <v>102</v>
      </c>
      <c r="S105" s="27">
        <v>-2.14</v>
      </c>
      <c r="T105" s="25">
        <v>15.75</v>
      </c>
      <c r="U105" s="25">
        <v>14.96</v>
      </c>
      <c r="V105" s="25">
        <v>12.18</v>
      </c>
      <c r="W105" s="25">
        <v>0.14000000000000001</v>
      </c>
      <c r="X105" s="25">
        <v>4.9400000000000004</v>
      </c>
      <c r="Y105" s="25">
        <v>7.46</v>
      </c>
      <c r="Z105" s="25">
        <v>0.31</v>
      </c>
      <c r="AA105" s="25">
        <v>0.08</v>
      </c>
      <c r="AB105" s="25">
        <v>-0.28999999999999998</v>
      </c>
      <c r="AC105" s="25">
        <v>-4.01</v>
      </c>
      <c r="AD105" s="25">
        <v>3.72</v>
      </c>
      <c r="AE105" s="25">
        <v>-1.03</v>
      </c>
      <c r="AF105" s="22">
        <v>165.86</v>
      </c>
      <c r="AG105" s="22">
        <v>160.34</v>
      </c>
      <c r="AH105" s="22">
        <v>138.6</v>
      </c>
    </row>
    <row r="106" spans="1:34" s="5" customFormat="1" ht="18" customHeight="1" x14ac:dyDescent="0.3">
      <c r="A106" s="20">
        <v>103</v>
      </c>
      <c r="B106">
        <v>240013</v>
      </c>
      <c r="C106" t="s">
        <v>42</v>
      </c>
      <c r="D106" t="s">
        <v>3</v>
      </c>
      <c r="E106">
        <v>200102</v>
      </c>
      <c r="F106">
        <v>160367</v>
      </c>
      <c r="G106">
        <v>1</v>
      </c>
      <c r="H106">
        <v>1</v>
      </c>
      <c r="I106">
        <v>2.5</v>
      </c>
      <c r="J106">
        <v>34</v>
      </c>
      <c r="K106">
        <v>4</v>
      </c>
      <c r="L106" s="22">
        <v>129.41999999999999</v>
      </c>
      <c r="M106">
        <v>17.100000000000001</v>
      </c>
      <c r="N106">
        <v>3</v>
      </c>
      <c r="O106">
        <v>17.399999999999999</v>
      </c>
      <c r="P106">
        <v>99.8</v>
      </c>
      <c r="Q106" s="25">
        <v>23.04</v>
      </c>
      <c r="R106" s="20">
        <v>103</v>
      </c>
      <c r="S106" s="27">
        <v>-1.96</v>
      </c>
      <c r="T106" s="25">
        <v>16.989999999999998</v>
      </c>
      <c r="U106" s="25">
        <v>13.18</v>
      </c>
      <c r="V106" s="25">
        <v>16.54</v>
      </c>
      <c r="W106" s="25">
        <v>0.38</v>
      </c>
      <c r="X106" s="25">
        <v>4.74</v>
      </c>
      <c r="Y106" s="25">
        <v>5.82</v>
      </c>
      <c r="Z106" s="25">
        <v>-0.44</v>
      </c>
      <c r="AA106" s="25">
        <v>-1.01</v>
      </c>
      <c r="AB106" s="25">
        <v>-1.1499999999999999</v>
      </c>
      <c r="AC106" s="25">
        <v>-4.05</v>
      </c>
      <c r="AD106" s="25">
        <v>5.54</v>
      </c>
      <c r="AE106" s="25">
        <v>-0.08</v>
      </c>
      <c r="AF106" s="22">
        <v>143.91999999999999</v>
      </c>
      <c r="AG106" s="22">
        <v>137.47999999999999</v>
      </c>
      <c r="AH106" s="22">
        <v>121.24</v>
      </c>
    </row>
    <row r="107" spans="1:34" s="5" customFormat="1" ht="18" customHeight="1" x14ac:dyDescent="0.3">
      <c r="A107" s="20">
        <v>104</v>
      </c>
      <c r="B107">
        <v>240113</v>
      </c>
      <c r="C107" t="s">
        <v>42</v>
      </c>
      <c r="D107" t="s">
        <v>3</v>
      </c>
      <c r="E107">
        <v>210064</v>
      </c>
      <c r="F107">
        <v>200299</v>
      </c>
      <c r="G107">
        <v>1</v>
      </c>
      <c r="H107">
        <v>1</v>
      </c>
      <c r="I107">
        <v>2</v>
      </c>
      <c r="J107">
        <v>36.5</v>
      </c>
      <c r="K107">
        <v>4.5</v>
      </c>
      <c r="L107" s="22">
        <v>126.19</v>
      </c>
      <c r="M107">
        <v>17.5</v>
      </c>
      <c r="N107">
        <v>2.7</v>
      </c>
      <c r="O107">
        <v>15.4</v>
      </c>
      <c r="P107">
        <v>99.9</v>
      </c>
      <c r="Q107" s="25">
        <v>39.869999999999997</v>
      </c>
      <c r="R107" s="20">
        <v>104</v>
      </c>
      <c r="S107" s="27">
        <v>-1.88</v>
      </c>
      <c r="T107" s="26">
        <v>25.07</v>
      </c>
      <c r="U107" s="25">
        <v>19.32</v>
      </c>
      <c r="V107" s="25">
        <v>19.690000000000001</v>
      </c>
      <c r="W107" s="25">
        <v>0.27</v>
      </c>
      <c r="X107" s="25">
        <v>4.78</v>
      </c>
      <c r="Y107" s="25">
        <v>7.83</v>
      </c>
      <c r="Z107" s="25">
        <v>0.06</v>
      </c>
      <c r="AA107" s="25">
        <v>-0.04</v>
      </c>
      <c r="AB107" s="27">
        <v>0.16</v>
      </c>
      <c r="AC107" s="25">
        <v>-3.2</v>
      </c>
      <c r="AD107" s="25">
        <v>3.54</v>
      </c>
      <c r="AE107" s="25">
        <v>-0.49</v>
      </c>
      <c r="AF107" s="22">
        <v>166.33</v>
      </c>
      <c r="AG107" s="22">
        <v>163.53</v>
      </c>
      <c r="AH107" s="22">
        <v>136.43</v>
      </c>
    </row>
    <row r="108" spans="1:34" s="5" customFormat="1" ht="18" customHeight="1" x14ac:dyDescent="0.3">
      <c r="A108" s="20">
        <v>105</v>
      </c>
      <c r="B108">
        <v>240866</v>
      </c>
      <c r="C108" t="s">
        <v>42</v>
      </c>
      <c r="D108" t="s">
        <v>3</v>
      </c>
      <c r="E108" t="s">
        <v>54</v>
      </c>
      <c r="F108">
        <v>220113</v>
      </c>
      <c r="G108">
        <v>1</v>
      </c>
      <c r="H108">
        <v>1</v>
      </c>
      <c r="I108">
        <v>1</v>
      </c>
      <c r="J108">
        <v>35.5</v>
      </c>
      <c r="K108">
        <v>4</v>
      </c>
      <c r="L108" s="22">
        <v>74.42</v>
      </c>
      <c r="M108">
        <v>16</v>
      </c>
      <c r="N108">
        <v>2.6</v>
      </c>
      <c r="O108">
        <v>16.5</v>
      </c>
      <c r="P108">
        <v>99.8</v>
      </c>
      <c r="Q108" s="25">
        <v>39.58</v>
      </c>
      <c r="R108" s="20">
        <v>105</v>
      </c>
      <c r="S108" s="27">
        <v>-2.1</v>
      </c>
      <c r="T108" s="25">
        <v>20.5</v>
      </c>
      <c r="U108" s="25">
        <v>19</v>
      </c>
      <c r="V108" s="25">
        <v>18.36</v>
      </c>
      <c r="W108" s="25">
        <v>-0.02</v>
      </c>
      <c r="X108" s="25">
        <v>3.91</v>
      </c>
      <c r="Y108" s="25">
        <v>5.35</v>
      </c>
      <c r="Z108" s="25">
        <v>0.15</v>
      </c>
      <c r="AA108" s="25">
        <v>-0.33</v>
      </c>
      <c r="AB108" s="25">
        <v>-0.73</v>
      </c>
      <c r="AC108" s="25">
        <v>-0.21</v>
      </c>
      <c r="AD108" s="25">
        <v>0.74</v>
      </c>
      <c r="AE108" s="25">
        <v>-0.33</v>
      </c>
      <c r="AF108" s="22">
        <v>172.11</v>
      </c>
      <c r="AG108" s="22">
        <v>165.66</v>
      </c>
      <c r="AH108" s="22">
        <v>135.12</v>
      </c>
    </row>
    <row r="109" spans="1:34" s="5" customFormat="1" ht="18" customHeight="1" x14ac:dyDescent="0.3">
      <c r="A109" s="20">
        <v>106</v>
      </c>
      <c r="B109">
        <v>240488</v>
      </c>
      <c r="C109" t="s">
        <v>42</v>
      </c>
      <c r="D109" t="s">
        <v>1</v>
      </c>
      <c r="E109">
        <v>210151</v>
      </c>
      <c r="F109">
        <v>210467</v>
      </c>
      <c r="G109">
        <v>1</v>
      </c>
      <c r="H109">
        <v>1</v>
      </c>
      <c r="I109">
        <v>1</v>
      </c>
      <c r="J109">
        <v>34</v>
      </c>
      <c r="K109">
        <v>3.5</v>
      </c>
      <c r="L109" s="22">
        <v>90.6</v>
      </c>
      <c r="M109">
        <v>15.5</v>
      </c>
      <c r="N109">
        <v>3</v>
      </c>
      <c r="O109">
        <v>19.5</v>
      </c>
      <c r="P109">
        <v>99.7</v>
      </c>
      <c r="Q109" s="25">
        <v>35.61</v>
      </c>
      <c r="R109" s="20">
        <v>106</v>
      </c>
      <c r="S109" s="27">
        <v>-2.31</v>
      </c>
      <c r="T109" s="25">
        <v>16.54</v>
      </c>
      <c r="U109" s="25">
        <v>10.79</v>
      </c>
      <c r="V109" s="25">
        <v>14.34</v>
      </c>
      <c r="W109" s="25">
        <v>-0.21</v>
      </c>
      <c r="X109" s="25">
        <v>2.16</v>
      </c>
      <c r="Y109" s="25">
        <v>4.16</v>
      </c>
      <c r="Z109" s="25">
        <v>0.22</v>
      </c>
      <c r="AA109" s="25">
        <v>0.15</v>
      </c>
      <c r="AB109" s="25">
        <v>-0.24</v>
      </c>
      <c r="AC109" s="25">
        <v>-2.91</v>
      </c>
      <c r="AD109" s="25">
        <v>4.28</v>
      </c>
      <c r="AE109" s="25">
        <v>-0.69</v>
      </c>
      <c r="AF109" s="22">
        <v>159.69999999999999</v>
      </c>
      <c r="AG109" s="22">
        <v>151.81</v>
      </c>
      <c r="AH109" s="22">
        <v>129.02000000000001</v>
      </c>
    </row>
    <row r="110" spans="1:34" s="5" customFormat="1" ht="18" customHeight="1" x14ac:dyDescent="0.3">
      <c r="A110" s="20">
        <v>107</v>
      </c>
      <c r="B110">
        <v>240944</v>
      </c>
      <c r="C110" t="s">
        <v>42</v>
      </c>
      <c r="D110" t="s">
        <v>3</v>
      </c>
      <c r="E110">
        <v>220133</v>
      </c>
      <c r="F110">
        <v>211051</v>
      </c>
      <c r="G110">
        <v>1</v>
      </c>
      <c r="H110">
        <v>1</v>
      </c>
      <c r="I110">
        <v>1</v>
      </c>
      <c r="J110">
        <v>36.5</v>
      </c>
      <c r="K110">
        <v>4.5</v>
      </c>
      <c r="L110" s="22">
        <v>113.24</v>
      </c>
      <c r="M110">
        <v>17</v>
      </c>
      <c r="N110">
        <v>2.6</v>
      </c>
      <c r="O110">
        <v>15.4</v>
      </c>
      <c r="P110">
        <v>99.6</v>
      </c>
      <c r="Q110" s="25">
        <v>46.03</v>
      </c>
      <c r="R110" s="20">
        <v>107</v>
      </c>
      <c r="S110" s="25">
        <v>-1.24</v>
      </c>
      <c r="T110" s="27">
        <v>27.43</v>
      </c>
      <c r="U110" s="29">
        <v>26.44</v>
      </c>
      <c r="V110" s="27">
        <v>25.35</v>
      </c>
      <c r="W110" s="25">
        <v>-0.28000000000000003</v>
      </c>
      <c r="X110" s="25">
        <v>4.33</v>
      </c>
      <c r="Y110" s="25">
        <v>7.02</v>
      </c>
      <c r="Z110" s="25">
        <v>-0.4</v>
      </c>
      <c r="AA110" s="25">
        <v>-0.36</v>
      </c>
      <c r="AB110" s="25">
        <v>-0.37</v>
      </c>
      <c r="AC110" s="25">
        <v>0.16</v>
      </c>
      <c r="AD110" s="25">
        <v>9.06</v>
      </c>
      <c r="AE110" s="25">
        <v>-0.48</v>
      </c>
      <c r="AF110" s="22">
        <v>175.43</v>
      </c>
      <c r="AG110" s="31">
        <v>175.76</v>
      </c>
      <c r="AH110" s="22">
        <v>142.87</v>
      </c>
    </row>
    <row r="111" spans="1:34" s="5" customFormat="1" ht="18" customHeight="1" x14ac:dyDescent="0.3">
      <c r="A111" s="20">
        <v>108</v>
      </c>
      <c r="B111">
        <v>240398</v>
      </c>
      <c r="C111" t="s">
        <v>42</v>
      </c>
      <c r="D111" t="s">
        <v>3</v>
      </c>
      <c r="E111" t="s">
        <v>10</v>
      </c>
      <c r="F111">
        <v>200153</v>
      </c>
      <c r="G111">
        <v>2</v>
      </c>
      <c r="H111">
        <v>2</v>
      </c>
      <c r="I111">
        <v>1.5</v>
      </c>
      <c r="J111">
        <v>35</v>
      </c>
      <c r="K111">
        <v>3.5</v>
      </c>
      <c r="L111" s="22">
        <v>113.24</v>
      </c>
      <c r="M111">
        <v>16</v>
      </c>
      <c r="N111">
        <v>3.1</v>
      </c>
      <c r="O111">
        <v>19.5</v>
      </c>
      <c r="P111">
        <v>99.5</v>
      </c>
      <c r="Q111" s="25">
        <v>30.65</v>
      </c>
      <c r="R111" s="20">
        <v>108</v>
      </c>
      <c r="S111" s="29">
        <v>-2.68</v>
      </c>
      <c r="T111" s="26">
        <v>24.65</v>
      </c>
      <c r="U111" s="26">
        <v>20.69</v>
      </c>
      <c r="V111" s="26">
        <v>23.25</v>
      </c>
      <c r="W111" s="25">
        <v>0.52</v>
      </c>
      <c r="X111" s="25">
        <v>4.8899999999999997</v>
      </c>
      <c r="Y111" s="25">
        <v>6.92</v>
      </c>
      <c r="Z111" s="25">
        <v>-1.28</v>
      </c>
      <c r="AA111" s="25">
        <v>-1.01</v>
      </c>
      <c r="AB111" s="26">
        <v>0.02</v>
      </c>
      <c r="AC111" s="25">
        <v>-3.18</v>
      </c>
      <c r="AD111" s="25">
        <v>1.55</v>
      </c>
      <c r="AE111" s="25">
        <v>-0.15</v>
      </c>
      <c r="AF111" s="22">
        <v>173.56</v>
      </c>
      <c r="AG111" s="22">
        <v>164.86</v>
      </c>
      <c r="AH111" s="22">
        <v>134.05000000000001</v>
      </c>
    </row>
    <row r="112" spans="1:34" s="5" customFormat="1" ht="18" customHeight="1" x14ac:dyDescent="0.3">
      <c r="A112" s="20">
        <v>109</v>
      </c>
      <c r="B112">
        <v>240635</v>
      </c>
      <c r="C112" t="s">
        <v>42</v>
      </c>
      <c r="D112" t="s">
        <v>3</v>
      </c>
      <c r="E112" t="s">
        <v>7</v>
      </c>
      <c r="F112">
        <v>200099</v>
      </c>
      <c r="G112">
        <v>2</v>
      </c>
      <c r="H112">
        <v>2</v>
      </c>
      <c r="I112">
        <v>2</v>
      </c>
      <c r="J112">
        <v>33.5</v>
      </c>
      <c r="K112">
        <v>3</v>
      </c>
      <c r="L112" s="22">
        <v>152.07</v>
      </c>
      <c r="M112">
        <v>16.600000000000001</v>
      </c>
      <c r="N112">
        <v>2.8</v>
      </c>
      <c r="O112">
        <v>17.100000000000001</v>
      </c>
      <c r="P112">
        <v>99.7</v>
      </c>
      <c r="Q112" s="25">
        <v>64.680000000000007</v>
      </c>
      <c r="R112" s="20">
        <v>109</v>
      </c>
      <c r="S112" s="27">
        <v>-2.13</v>
      </c>
      <c r="T112" s="28">
        <v>36.75</v>
      </c>
      <c r="U112" s="28">
        <v>32.409999999999997</v>
      </c>
      <c r="V112" s="27">
        <v>27.56</v>
      </c>
      <c r="W112" s="25">
        <v>0.35</v>
      </c>
      <c r="X112" s="25">
        <v>1.32</v>
      </c>
      <c r="Y112" s="25">
        <v>0.86</v>
      </c>
      <c r="Z112" s="25">
        <v>0.74</v>
      </c>
      <c r="AA112" s="25">
        <v>0.16</v>
      </c>
      <c r="AB112" s="27">
        <v>0.08</v>
      </c>
      <c r="AC112" s="25">
        <v>1.31</v>
      </c>
      <c r="AD112" s="25">
        <v>11.33</v>
      </c>
      <c r="AE112" s="25">
        <v>-0.56000000000000005</v>
      </c>
      <c r="AF112" s="33">
        <v>210.42</v>
      </c>
      <c r="AG112" s="33">
        <v>200.68</v>
      </c>
      <c r="AH112" s="30">
        <v>154.69999999999999</v>
      </c>
    </row>
    <row r="113" spans="1:34" s="5" customFormat="1" ht="18" customHeight="1" x14ac:dyDescent="0.3">
      <c r="A113" s="20">
        <v>110</v>
      </c>
      <c r="B113">
        <v>240327</v>
      </c>
      <c r="C113" t="s">
        <v>42</v>
      </c>
      <c r="D113" t="s">
        <v>1</v>
      </c>
      <c r="E113" t="s">
        <v>9</v>
      </c>
      <c r="F113">
        <v>200446</v>
      </c>
      <c r="G113">
        <v>2</v>
      </c>
      <c r="H113">
        <v>2</v>
      </c>
      <c r="I113">
        <v>1</v>
      </c>
      <c r="J113">
        <v>32</v>
      </c>
      <c r="K113">
        <v>3</v>
      </c>
      <c r="L113" s="22">
        <v>97.07</v>
      </c>
      <c r="M113">
        <v>16.399999999999999</v>
      </c>
      <c r="N113">
        <v>2.8</v>
      </c>
      <c r="O113">
        <v>17.2</v>
      </c>
      <c r="P113">
        <v>99.6</v>
      </c>
      <c r="Q113" s="25">
        <v>39.57</v>
      </c>
      <c r="R113" s="20">
        <v>110</v>
      </c>
      <c r="S113" s="26">
        <v>-1.61</v>
      </c>
      <c r="T113" s="25">
        <v>13.32</v>
      </c>
      <c r="U113" s="25">
        <v>12.48</v>
      </c>
      <c r="V113" s="25">
        <v>9.98</v>
      </c>
      <c r="W113" s="25">
        <v>-0.06</v>
      </c>
      <c r="X113" s="25">
        <v>4.5199999999999996</v>
      </c>
      <c r="Y113" s="25">
        <v>7.07</v>
      </c>
      <c r="Z113" s="25">
        <v>0.41</v>
      </c>
      <c r="AA113" s="25">
        <v>0.16</v>
      </c>
      <c r="AB113" s="25">
        <v>-0.39</v>
      </c>
      <c r="AC113" s="25">
        <v>-0.86</v>
      </c>
      <c r="AD113" s="25">
        <v>1.98</v>
      </c>
      <c r="AE113" s="27">
        <v>-1.79</v>
      </c>
      <c r="AF113" s="22">
        <v>160.41</v>
      </c>
      <c r="AG113" s="22">
        <v>156.33000000000001</v>
      </c>
      <c r="AH113" s="22">
        <v>135.94</v>
      </c>
    </row>
    <row r="114" spans="1:34" s="5" customFormat="1" ht="18" customHeight="1" x14ac:dyDescent="0.3">
      <c r="A114" s="20">
        <v>111</v>
      </c>
      <c r="B114">
        <v>240152</v>
      </c>
      <c r="C114" t="s">
        <v>42</v>
      </c>
      <c r="D114" t="s">
        <v>1</v>
      </c>
      <c r="E114">
        <v>210064</v>
      </c>
      <c r="F114">
        <v>170659</v>
      </c>
      <c r="G114">
        <v>1</v>
      </c>
      <c r="H114">
        <v>1</v>
      </c>
      <c r="I114">
        <v>1</v>
      </c>
      <c r="J114">
        <v>34</v>
      </c>
      <c r="K114">
        <v>3.5</v>
      </c>
      <c r="L114" s="22">
        <v>116.48</v>
      </c>
      <c r="M114">
        <v>16.3</v>
      </c>
      <c r="N114">
        <v>2.6</v>
      </c>
      <c r="O114">
        <v>16.100000000000001</v>
      </c>
      <c r="P114">
        <v>99.7</v>
      </c>
      <c r="Q114" s="25">
        <v>50.84</v>
      </c>
      <c r="R114" s="20">
        <v>111</v>
      </c>
      <c r="S114" s="27">
        <v>-1.95</v>
      </c>
      <c r="T114" s="25">
        <v>19.12</v>
      </c>
      <c r="U114" s="25">
        <v>16.579999999999998</v>
      </c>
      <c r="V114" s="25">
        <v>13.29</v>
      </c>
      <c r="W114" s="25">
        <v>-0.19</v>
      </c>
      <c r="X114" s="25">
        <v>2.58</v>
      </c>
      <c r="Y114" s="25">
        <v>4.67</v>
      </c>
      <c r="Z114" s="25">
        <v>-0.37</v>
      </c>
      <c r="AA114" s="25">
        <v>-0.35</v>
      </c>
      <c r="AB114" s="27">
        <v>0.1</v>
      </c>
      <c r="AC114" s="25">
        <v>-2.6</v>
      </c>
      <c r="AD114" s="25">
        <v>0.8</v>
      </c>
      <c r="AE114" s="25">
        <v>-0.56000000000000005</v>
      </c>
      <c r="AF114" s="22">
        <v>162.37</v>
      </c>
      <c r="AG114" s="22">
        <v>157.62</v>
      </c>
      <c r="AH114" s="22">
        <v>131.46</v>
      </c>
    </row>
    <row r="115" spans="1:34" s="5" customFormat="1" ht="18" customHeight="1" x14ac:dyDescent="0.3">
      <c r="A115" s="20">
        <v>112</v>
      </c>
      <c r="B115">
        <v>240471</v>
      </c>
      <c r="C115" t="s">
        <v>42</v>
      </c>
      <c r="D115" t="s">
        <v>3</v>
      </c>
      <c r="E115">
        <v>210151</v>
      </c>
      <c r="F115">
        <v>210291</v>
      </c>
      <c r="G115">
        <v>1</v>
      </c>
      <c r="H115">
        <v>1</v>
      </c>
      <c r="I115">
        <v>1.5</v>
      </c>
      <c r="J115">
        <v>34.5</v>
      </c>
      <c r="K115">
        <v>4</v>
      </c>
      <c r="L115" s="22">
        <v>142.37</v>
      </c>
      <c r="M115">
        <v>16.2</v>
      </c>
      <c r="N115">
        <v>3.4</v>
      </c>
      <c r="O115">
        <v>21</v>
      </c>
      <c r="P115">
        <v>99.6</v>
      </c>
      <c r="Q115" s="25">
        <v>31.86</v>
      </c>
      <c r="R115" s="20">
        <v>112</v>
      </c>
      <c r="S115" s="27">
        <v>-2.25</v>
      </c>
      <c r="T115" s="26">
        <v>26.74</v>
      </c>
      <c r="U115" s="26">
        <v>21.88</v>
      </c>
      <c r="V115" s="27">
        <v>25</v>
      </c>
      <c r="W115" s="25">
        <v>0.12</v>
      </c>
      <c r="X115" s="25">
        <v>4.09</v>
      </c>
      <c r="Y115" s="25">
        <v>5.88</v>
      </c>
      <c r="Z115" s="25">
        <v>-0.19</v>
      </c>
      <c r="AA115" s="25">
        <v>-0.3</v>
      </c>
      <c r="AB115" s="25">
        <v>-0.33</v>
      </c>
      <c r="AC115" s="25">
        <v>-4.96</v>
      </c>
      <c r="AD115" s="25">
        <v>3.38</v>
      </c>
      <c r="AE115" s="25">
        <v>1.21</v>
      </c>
      <c r="AF115" s="22">
        <v>167</v>
      </c>
      <c r="AG115" s="22">
        <v>163.56</v>
      </c>
      <c r="AH115" s="22">
        <v>136.84</v>
      </c>
    </row>
    <row r="116" spans="1:34" s="5" customFormat="1" ht="18" customHeight="1" x14ac:dyDescent="0.3">
      <c r="A116" s="20">
        <v>113</v>
      </c>
      <c r="B116">
        <v>240517</v>
      </c>
      <c r="C116" t="s">
        <v>42</v>
      </c>
      <c r="D116" t="s">
        <v>3</v>
      </c>
      <c r="E116">
        <v>210151</v>
      </c>
      <c r="F116">
        <v>211212</v>
      </c>
      <c r="G116">
        <v>1</v>
      </c>
      <c r="H116">
        <v>1</v>
      </c>
      <c r="I116">
        <v>2</v>
      </c>
      <c r="J116">
        <v>35</v>
      </c>
      <c r="K116">
        <v>3.5</v>
      </c>
      <c r="L116" s="22">
        <v>129.41999999999999</v>
      </c>
      <c r="M116">
        <v>18.2</v>
      </c>
      <c r="N116">
        <v>3</v>
      </c>
      <c r="O116">
        <v>16.7</v>
      </c>
      <c r="P116">
        <v>99.1</v>
      </c>
      <c r="Q116" s="25">
        <v>62.8</v>
      </c>
      <c r="R116" s="20">
        <v>113</v>
      </c>
      <c r="S116" s="27">
        <v>-2.27</v>
      </c>
      <c r="T116" s="26">
        <v>26.54</v>
      </c>
      <c r="U116" s="25">
        <v>19.29</v>
      </c>
      <c r="V116" s="26">
        <v>23.45</v>
      </c>
      <c r="W116" s="25">
        <v>-0.1</v>
      </c>
      <c r="X116" s="25">
        <v>4.66</v>
      </c>
      <c r="Y116" s="25">
        <v>5.63</v>
      </c>
      <c r="Z116" s="25">
        <v>-0.57999999999999996</v>
      </c>
      <c r="AA116" s="25">
        <v>-0.23</v>
      </c>
      <c r="AB116" s="25">
        <v>-0.31</v>
      </c>
      <c r="AC116" s="25">
        <v>-0.37</v>
      </c>
      <c r="AD116" s="25">
        <v>2.68</v>
      </c>
      <c r="AE116" s="25">
        <v>0.01</v>
      </c>
      <c r="AF116" s="22">
        <v>174.13</v>
      </c>
      <c r="AG116" s="22">
        <v>171.89</v>
      </c>
      <c r="AH116" s="22">
        <v>138.68</v>
      </c>
    </row>
    <row r="117" spans="1:34" s="5" customFormat="1" ht="18" customHeight="1" x14ac:dyDescent="0.3">
      <c r="A117" s="20">
        <v>114</v>
      </c>
      <c r="B117">
        <v>240126</v>
      </c>
      <c r="C117" t="s">
        <v>42</v>
      </c>
      <c r="D117" t="s">
        <v>3</v>
      </c>
      <c r="E117">
        <v>210064</v>
      </c>
      <c r="F117">
        <v>190159</v>
      </c>
      <c r="G117">
        <v>1</v>
      </c>
      <c r="H117">
        <v>1</v>
      </c>
      <c r="I117">
        <v>2</v>
      </c>
      <c r="J117">
        <v>34</v>
      </c>
      <c r="K117">
        <v>4</v>
      </c>
      <c r="L117" s="22">
        <v>113.24</v>
      </c>
      <c r="M117">
        <v>18.100000000000001</v>
      </c>
      <c r="N117">
        <v>3.2</v>
      </c>
      <c r="O117">
        <v>17.600000000000001</v>
      </c>
      <c r="P117">
        <v>99.4</v>
      </c>
      <c r="Q117" s="25">
        <v>63.6</v>
      </c>
      <c r="R117" s="20">
        <v>114</v>
      </c>
      <c r="S117" s="27">
        <v>-2.0099999999999998</v>
      </c>
      <c r="T117" s="25">
        <v>20.56</v>
      </c>
      <c r="U117" s="25">
        <v>15.21</v>
      </c>
      <c r="V117" s="25">
        <v>15.43</v>
      </c>
      <c r="W117" s="25">
        <v>0.16</v>
      </c>
      <c r="X117" s="25">
        <v>3.54</v>
      </c>
      <c r="Y117" s="25">
        <v>5.34</v>
      </c>
      <c r="Z117" s="25">
        <v>0.14000000000000001</v>
      </c>
      <c r="AA117" s="25">
        <v>0.05</v>
      </c>
      <c r="AB117" s="27">
        <v>0.14000000000000001</v>
      </c>
      <c r="AC117" s="25">
        <v>-0.75</v>
      </c>
      <c r="AD117" s="25">
        <v>0.98</v>
      </c>
      <c r="AE117" s="25">
        <v>-0.65</v>
      </c>
      <c r="AF117" s="22">
        <v>162.84</v>
      </c>
      <c r="AG117" s="22">
        <v>157.24</v>
      </c>
      <c r="AH117" s="22">
        <v>130.62</v>
      </c>
    </row>
    <row r="118" spans="1:34" s="5" customFormat="1" ht="18" customHeight="1" x14ac:dyDescent="0.3">
      <c r="A118" s="20">
        <v>115</v>
      </c>
      <c r="B118">
        <v>241208</v>
      </c>
      <c r="C118" t="s">
        <v>42</v>
      </c>
      <c r="D118" t="s">
        <v>3</v>
      </c>
      <c r="E118" t="s">
        <v>4</v>
      </c>
      <c r="F118">
        <v>211299</v>
      </c>
      <c r="G118">
        <v>2</v>
      </c>
      <c r="H118">
        <v>2</v>
      </c>
      <c r="I118"/>
      <c r="J118">
        <v>35</v>
      </c>
      <c r="K118">
        <v>4</v>
      </c>
      <c r="L118">
        <v>95.8</v>
      </c>
      <c r="M118">
        <v>16.8</v>
      </c>
      <c r="N118">
        <v>2.9</v>
      </c>
      <c r="O118">
        <v>17.100000000000001</v>
      </c>
      <c r="P118">
        <v>99.5</v>
      </c>
      <c r="Q118" s="25">
        <v>60.52</v>
      </c>
      <c r="R118" s="20">
        <v>115</v>
      </c>
      <c r="S118" s="27">
        <v>-2.2400000000000002</v>
      </c>
      <c r="T118" s="25">
        <v>15.42</v>
      </c>
      <c r="U118" s="25">
        <v>12.99</v>
      </c>
      <c r="V118" s="25">
        <v>14.22</v>
      </c>
      <c r="W118" s="25">
        <v>-0.01</v>
      </c>
      <c r="X118" s="25">
        <v>3.97</v>
      </c>
      <c r="Y118" s="25">
        <v>6.09</v>
      </c>
      <c r="Z118" s="25">
        <v>0.2</v>
      </c>
      <c r="AA118" s="25">
        <v>-0.36</v>
      </c>
      <c r="AB118" s="25">
        <v>-0.47</v>
      </c>
      <c r="AC118" s="25">
        <v>-1.33</v>
      </c>
      <c r="AD118" s="25">
        <v>2.0299999999999998</v>
      </c>
      <c r="AE118" s="25">
        <v>-0.08</v>
      </c>
      <c r="AF118" s="22">
        <v>165.63</v>
      </c>
      <c r="AG118" s="22">
        <v>159.18</v>
      </c>
      <c r="AH118" s="22">
        <v>135.21</v>
      </c>
    </row>
    <row r="119" spans="1:34" s="5" customFormat="1" ht="18" customHeight="1" x14ac:dyDescent="0.3">
      <c r="A119" s="20">
        <v>116</v>
      </c>
      <c r="B119">
        <v>240365</v>
      </c>
      <c r="C119" t="s">
        <v>42</v>
      </c>
      <c r="D119" t="s">
        <v>3</v>
      </c>
      <c r="E119" t="s">
        <v>9</v>
      </c>
      <c r="F119">
        <v>190647</v>
      </c>
      <c r="G119">
        <v>2</v>
      </c>
      <c r="H119">
        <v>2</v>
      </c>
      <c r="I119">
        <v>2</v>
      </c>
      <c r="J119">
        <v>36.5</v>
      </c>
      <c r="K119">
        <v>4</v>
      </c>
      <c r="L119" s="22">
        <v>110.01</v>
      </c>
      <c r="M119">
        <v>16.3</v>
      </c>
      <c r="N119">
        <v>2.6</v>
      </c>
      <c r="O119">
        <v>16.100000000000001</v>
      </c>
      <c r="P119">
        <v>99.5</v>
      </c>
      <c r="Q119" s="25">
        <v>46.9</v>
      </c>
      <c r="R119" s="20">
        <v>116</v>
      </c>
      <c r="S119" s="29">
        <v>-2.52</v>
      </c>
      <c r="T119" s="25">
        <v>19.100000000000001</v>
      </c>
      <c r="U119" s="26">
        <v>20.3</v>
      </c>
      <c r="V119" s="25">
        <v>17.02</v>
      </c>
      <c r="W119" s="25">
        <v>-0.04</v>
      </c>
      <c r="X119" s="25">
        <v>3.48</v>
      </c>
      <c r="Y119" s="25">
        <v>5.51</v>
      </c>
      <c r="Z119" s="26">
        <v>1.7</v>
      </c>
      <c r="AA119" s="26">
        <v>1.01</v>
      </c>
      <c r="AB119" s="25">
        <v>-0.08</v>
      </c>
      <c r="AC119" s="25">
        <v>-0.7</v>
      </c>
      <c r="AD119" s="25">
        <v>8.65</v>
      </c>
      <c r="AE119" s="25">
        <v>-0.81</v>
      </c>
      <c r="AF119" s="33">
        <v>204.83</v>
      </c>
      <c r="AG119" s="32">
        <v>191.53</v>
      </c>
      <c r="AH119" s="32">
        <v>159</v>
      </c>
    </row>
    <row r="120" spans="1:34" s="5" customFormat="1" ht="18" customHeight="1" x14ac:dyDescent="0.3">
      <c r="A120" s="20">
        <v>117</v>
      </c>
      <c r="B120">
        <v>240045</v>
      </c>
      <c r="C120" t="s">
        <v>42</v>
      </c>
      <c r="D120" t="s">
        <v>3</v>
      </c>
      <c r="E120">
        <v>200102</v>
      </c>
      <c r="F120">
        <v>160296</v>
      </c>
      <c r="G120">
        <v>2</v>
      </c>
      <c r="H120">
        <v>2</v>
      </c>
      <c r="I120">
        <v>1.5</v>
      </c>
      <c r="J120">
        <v>34.5</v>
      </c>
      <c r="K120">
        <v>3.5</v>
      </c>
      <c r="L120" s="22">
        <v>126.19</v>
      </c>
      <c r="M120">
        <v>16.5</v>
      </c>
      <c r="N120">
        <v>3.1</v>
      </c>
      <c r="O120">
        <v>18.600000000000001</v>
      </c>
      <c r="P120">
        <v>99.7</v>
      </c>
      <c r="Q120" s="25">
        <v>65.599999999999994</v>
      </c>
      <c r="R120" s="20">
        <v>117</v>
      </c>
      <c r="S120" s="27">
        <v>-2.11</v>
      </c>
      <c r="T120" s="25">
        <v>20.52</v>
      </c>
      <c r="U120" s="25">
        <v>18.45</v>
      </c>
      <c r="V120" s="26">
        <v>22.32</v>
      </c>
      <c r="W120" s="25">
        <v>-0.05</v>
      </c>
      <c r="X120" s="25">
        <v>3.79</v>
      </c>
      <c r="Y120" s="25">
        <v>5.69</v>
      </c>
      <c r="Z120" s="25">
        <v>-0.88</v>
      </c>
      <c r="AA120" s="25">
        <v>-1.03</v>
      </c>
      <c r="AB120" s="25">
        <v>-0.63</v>
      </c>
      <c r="AC120" s="25">
        <v>-2.57</v>
      </c>
      <c r="AD120" s="25">
        <v>3.16</v>
      </c>
      <c r="AE120" s="25">
        <v>0.62</v>
      </c>
      <c r="AF120" s="22">
        <v>162.76</v>
      </c>
      <c r="AG120" s="22">
        <v>157.81</v>
      </c>
      <c r="AH120" s="22">
        <v>133.78</v>
      </c>
    </row>
    <row r="121" spans="1:34" s="5" customFormat="1" ht="18" customHeight="1" x14ac:dyDescent="0.3">
      <c r="A121" s="20">
        <v>118</v>
      </c>
      <c r="B121">
        <v>240191</v>
      </c>
      <c r="C121" t="s">
        <v>42</v>
      </c>
      <c r="D121" t="s">
        <v>3</v>
      </c>
      <c r="E121" t="s">
        <v>7</v>
      </c>
      <c r="F121">
        <v>200529</v>
      </c>
      <c r="G121">
        <v>2</v>
      </c>
      <c r="H121">
        <v>2</v>
      </c>
      <c r="I121">
        <v>1.5</v>
      </c>
      <c r="J121">
        <v>36.5</v>
      </c>
      <c r="K121">
        <v>4.5</v>
      </c>
      <c r="L121" s="22">
        <v>90.6</v>
      </c>
      <c r="M121"/>
      <c r="N121"/>
      <c r="O121"/>
      <c r="P121"/>
      <c r="Q121" s="25">
        <v>23.8</v>
      </c>
      <c r="R121" s="20">
        <v>118</v>
      </c>
      <c r="S121" s="28">
        <v>-3.18</v>
      </c>
      <c r="T121" s="25">
        <v>18.010000000000002</v>
      </c>
      <c r="U121" s="25">
        <v>11.97</v>
      </c>
      <c r="V121" s="25">
        <v>17.8</v>
      </c>
      <c r="W121" s="25">
        <v>0.21</v>
      </c>
      <c r="X121" s="26">
        <v>8.1999999999999993</v>
      </c>
      <c r="Y121" s="27">
        <v>10.81</v>
      </c>
      <c r="Z121" s="25">
        <v>0.93</v>
      </c>
      <c r="AA121" s="25">
        <v>-0.22</v>
      </c>
      <c r="AB121" s="25">
        <v>-0.9</v>
      </c>
      <c r="AC121" s="25">
        <v>-4.25</v>
      </c>
      <c r="AD121" s="25">
        <v>4.12</v>
      </c>
      <c r="AE121" s="25">
        <v>-0.54</v>
      </c>
      <c r="AF121" s="31">
        <v>176.35</v>
      </c>
      <c r="AG121" s="22">
        <v>164.45</v>
      </c>
      <c r="AH121" s="22">
        <v>141.68</v>
      </c>
    </row>
    <row r="122" spans="1:34" s="5" customFormat="1" ht="18" customHeight="1" x14ac:dyDescent="0.3">
      <c r="A122" s="20">
        <v>119</v>
      </c>
      <c r="B122">
        <v>241107</v>
      </c>
      <c r="C122" t="s">
        <v>42</v>
      </c>
      <c r="D122" t="s">
        <v>3</v>
      </c>
      <c r="E122" t="s">
        <v>54</v>
      </c>
      <c r="F122">
        <v>220524</v>
      </c>
      <c r="G122">
        <v>3</v>
      </c>
      <c r="H122">
        <v>3</v>
      </c>
      <c r="I122">
        <v>1</v>
      </c>
      <c r="J122">
        <v>38</v>
      </c>
      <c r="K122">
        <v>4</v>
      </c>
      <c r="L122" s="22">
        <v>113.24</v>
      </c>
      <c r="M122">
        <v>17.600000000000001</v>
      </c>
      <c r="N122">
        <v>3</v>
      </c>
      <c r="O122">
        <v>16.899999999999999</v>
      </c>
      <c r="P122">
        <v>99.6</v>
      </c>
      <c r="Q122" s="25">
        <v>31.91</v>
      </c>
      <c r="R122" s="20">
        <v>119</v>
      </c>
      <c r="S122" s="26">
        <v>-1.62</v>
      </c>
      <c r="T122" s="25">
        <v>16.329999999999998</v>
      </c>
      <c r="U122" s="25">
        <v>13.26</v>
      </c>
      <c r="V122" s="25">
        <v>18.66</v>
      </c>
      <c r="W122" s="25">
        <v>-0.17</v>
      </c>
      <c r="X122" s="25">
        <v>7.01</v>
      </c>
      <c r="Y122" s="25">
        <v>7.6</v>
      </c>
      <c r="Z122" s="25">
        <v>1.1499999999999999</v>
      </c>
      <c r="AA122" s="25">
        <v>0.52</v>
      </c>
      <c r="AB122" s="25">
        <v>-0.28999999999999998</v>
      </c>
      <c r="AC122" s="25">
        <v>0.42</v>
      </c>
      <c r="AD122" s="25">
        <v>12.18</v>
      </c>
      <c r="AE122" s="26">
        <v>-1.66</v>
      </c>
      <c r="AF122" s="31">
        <v>178.31</v>
      </c>
      <c r="AG122" s="22">
        <v>169.59</v>
      </c>
      <c r="AH122" s="31">
        <v>149.91</v>
      </c>
    </row>
    <row r="123" spans="1:34" s="5" customFormat="1" ht="18" customHeight="1" x14ac:dyDescent="0.3">
      <c r="A123" s="20">
        <v>120</v>
      </c>
      <c r="B123">
        <v>240267</v>
      </c>
      <c r="C123" t="s">
        <v>42</v>
      </c>
      <c r="D123" t="s">
        <v>3</v>
      </c>
      <c r="E123">
        <v>200124</v>
      </c>
      <c r="F123">
        <v>180227</v>
      </c>
      <c r="G123">
        <v>1</v>
      </c>
      <c r="H123">
        <v>1</v>
      </c>
      <c r="I123">
        <v>1.5</v>
      </c>
      <c r="J123">
        <v>36.5</v>
      </c>
      <c r="K123">
        <v>5</v>
      </c>
      <c r="L123" s="22">
        <v>116.48</v>
      </c>
      <c r="M123">
        <v>17.7</v>
      </c>
      <c r="N123">
        <v>3.4</v>
      </c>
      <c r="O123">
        <v>19.399999999999999</v>
      </c>
      <c r="P123">
        <v>99.3</v>
      </c>
      <c r="Q123" s="25">
        <v>51.65</v>
      </c>
      <c r="R123" s="20">
        <v>120</v>
      </c>
      <c r="S123" s="25">
        <v>-1.24</v>
      </c>
      <c r="T123" s="25">
        <v>22.88</v>
      </c>
      <c r="U123" s="26">
        <v>20.18</v>
      </c>
      <c r="V123" s="25">
        <v>19.34</v>
      </c>
      <c r="W123" s="25">
        <v>-0.15</v>
      </c>
      <c r="X123" s="25">
        <v>6.42</v>
      </c>
      <c r="Y123" s="25">
        <v>8.6999999999999993</v>
      </c>
      <c r="Z123" s="25">
        <v>-0.92</v>
      </c>
      <c r="AA123" s="25">
        <v>-0.81</v>
      </c>
      <c r="AB123" s="25">
        <v>-0.76</v>
      </c>
      <c r="AC123" s="25">
        <v>0.01</v>
      </c>
      <c r="AD123" s="25">
        <v>7.69</v>
      </c>
      <c r="AE123" s="25">
        <v>-0.28999999999999998</v>
      </c>
      <c r="AF123" s="22">
        <v>162.03</v>
      </c>
      <c r="AG123" s="22">
        <v>160.58000000000001</v>
      </c>
      <c r="AH123" s="22">
        <v>136.05000000000001</v>
      </c>
    </row>
    <row r="124" spans="1:34" s="5" customFormat="1" ht="18" customHeight="1" x14ac:dyDescent="0.3">
      <c r="A124" s="20">
        <v>121</v>
      </c>
      <c r="B124">
        <v>240189</v>
      </c>
      <c r="C124" t="s">
        <v>42</v>
      </c>
      <c r="D124" t="s">
        <v>3</v>
      </c>
      <c r="E124" t="s">
        <v>7</v>
      </c>
      <c r="F124">
        <v>200874</v>
      </c>
      <c r="G124">
        <v>1</v>
      </c>
      <c r="H124">
        <v>1</v>
      </c>
      <c r="I124">
        <v>1.5</v>
      </c>
      <c r="J124">
        <v>34</v>
      </c>
      <c r="K124">
        <v>4</v>
      </c>
      <c r="L124" s="22">
        <v>113.24</v>
      </c>
      <c r="M124">
        <v>16.5</v>
      </c>
      <c r="N124">
        <v>3</v>
      </c>
      <c r="O124">
        <v>18.399999999999999</v>
      </c>
      <c r="P124">
        <v>99.6</v>
      </c>
      <c r="Q124" s="25">
        <v>37.83</v>
      </c>
      <c r="R124" s="20">
        <v>121</v>
      </c>
      <c r="S124" s="27">
        <v>-2.2999999999999998</v>
      </c>
      <c r="T124" s="25">
        <v>20.78</v>
      </c>
      <c r="U124" s="26">
        <v>20.64</v>
      </c>
      <c r="V124" s="25">
        <v>17.75</v>
      </c>
      <c r="W124" s="25">
        <v>0.26</v>
      </c>
      <c r="X124" s="25">
        <v>3.35</v>
      </c>
      <c r="Y124" s="25">
        <v>5.44</v>
      </c>
      <c r="Z124" s="25">
        <v>-0.37</v>
      </c>
      <c r="AA124" s="25">
        <v>-0.85</v>
      </c>
      <c r="AB124" s="25">
        <v>-0.63</v>
      </c>
      <c r="AC124" s="25">
        <v>-3.45</v>
      </c>
      <c r="AD124" s="25">
        <v>1.92</v>
      </c>
      <c r="AE124" s="25">
        <v>-0.02</v>
      </c>
      <c r="AF124" s="22">
        <v>168.05</v>
      </c>
      <c r="AG124" s="22">
        <v>160.57</v>
      </c>
      <c r="AH124" s="22">
        <v>132.65</v>
      </c>
    </row>
    <row r="125" spans="1:34" s="5" customFormat="1" ht="18" customHeight="1" x14ac:dyDescent="0.3">
      <c r="A125" s="20">
        <v>122</v>
      </c>
      <c r="B125">
        <v>240122</v>
      </c>
      <c r="C125" t="s">
        <v>42</v>
      </c>
      <c r="D125" t="s">
        <v>1</v>
      </c>
      <c r="E125">
        <v>210064</v>
      </c>
      <c r="F125">
        <v>200376</v>
      </c>
      <c r="G125">
        <v>2</v>
      </c>
      <c r="H125">
        <v>2</v>
      </c>
      <c r="I125">
        <v>1.5</v>
      </c>
      <c r="J125">
        <v>34</v>
      </c>
      <c r="K125">
        <v>4</v>
      </c>
      <c r="L125" s="22">
        <v>100.3</v>
      </c>
      <c r="M125">
        <v>16.5</v>
      </c>
      <c r="N125">
        <v>2.6</v>
      </c>
      <c r="O125">
        <v>15.8</v>
      </c>
      <c r="P125">
        <v>99.8</v>
      </c>
      <c r="Q125" s="25">
        <v>63.12</v>
      </c>
      <c r="R125" s="20">
        <v>122</v>
      </c>
      <c r="S125" s="27">
        <v>-2.2200000000000002</v>
      </c>
      <c r="T125" s="25">
        <v>16.89</v>
      </c>
      <c r="U125" s="25">
        <v>13.18</v>
      </c>
      <c r="V125" s="25">
        <v>13.19</v>
      </c>
      <c r="W125" s="25">
        <v>-0.06</v>
      </c>
      <c r="X125" s="25">
        <v>5.45</v>
      </c>
      <c r="Y125" s="25">
        <v>7.38</v>
      </c>
      <c r="Z125" s="25">
        <v>0.16</v>
      </c>
      <c r="AA125" s="25">
        <v>0.25</v>
      </c>
      <c r="AB125" s="27">
        <v>0.18</v>
      </c>
      <c r="AC125" s="25">
        <v>-3.72</v>
      </c>
      <c r="AD125" s="25">
        <v>4.68</v>
      </c>
      <c r="AE125" s="25">
        <v>-0.52</v>
      </c>
      <c r="AF125" s="22">
        <v>169.19</v>
      </c>
      <c r="AG125" s="22">
        <v>163.91</v>
      </c>
      <c r="AH125" s="22">
        <v>140.13</v>
      </c>
    </row>
    <row r="126" spans="1:34" s="5" customFormat="1" ht="18" customHeight="1" x14ac:dyDescent="0.3">
      <c r="A126" s="20">
        <v>123</v>
      </c>
      <c r="B126">
        <v>240855</v>
      </c>
      <c r="C126" t="s">
        <v>42</v>
      </c>
      <c r="D126" t="s">
        <v>3</v>
      </c>
      <c r="E126" t="s">
        <v>54</v>
      </c>
      <c r="F126">
        <v>220096</v>
      </c>
      <c r="G126">
        <v>1</v>
      </c>
      <c r="H126">
        <v>1</v>
      </c>
      <c r="I126">
        <v>2</v>
      </c>
      <c r="J126">
        <v>34</v>
      </c>
      <c r="K126">
        <v>3.5</v>
      </c>
      <c r="L126" s="22">
        <v>93.83</v>
      </c>
      <c r="M126">
        <v>16.7</v>
      </c>
      <c r="N126">
        <v>3.1</v>
      </c>
      <c r="O126">
        <v>18.8</v>
      </c>
      <c r="P126">
        <v>99.7</v>
      </c>
      <c r="Q126" s="25">
        <v>58.91</v>
      </c>
      <c r="R126" s="20">
        <v>123</v>
      </c>
      <c r="S126" s="26">
        <v>-1.56</v>
      </c>
      <c r="T126" s="26">
        <v>26.85</v>
      </c>
      <c r="U126" s="27">
        <v>24.39</v>
      </c>
      <c r="V126" s="27">
        <v>25.03</v>
      </c>
      <c r="W126" s="25">
        <v>0.49</v>
      </c>
      <c r="X126" s="25">
        <v>5.16</v>
      </c>
      <c r="Y126" s="25">
        <v>6.54</v>
      </c>
      <c r="Z126" s="25">
        <v>0.43</v>
      </c>
      <c r="AA126" s="25">
        <v>-0.25</v>
      </c>
      <c r="AB126" s="25">
        <v>-0.84</v>
      </c>
      <c r="AC126" s="25">
        <v>1.1100000000000001</v>
      </c>
      <c r="AD126" s="25">
        <v>6.07</v>
      </c>
      <c r="AE126" s="25">
        <v>-0.08</v>
      </c>
      <c r="AF126" s="22">
        <v>169.38</v>
      </c>
      <c r="AG126" s="22">
        <v>166.7</v>
      </c>
      <c r="AH126" s="22">
        <v>135.6</v>
      </c>
    </row>
    <row r="127" spans="1:34" s="5" customFormat="1" ht="18" customHeight="1" x14ac:dyDescent="0.3">
      <c r="A127" s="20">
        <v>124</v>
      </c>
      <c r="B127">
        <v>241366</v>
      </c>
      <c r="C127" t="s">
        <v>42</v>
      </c>
      <c r="D127" t="s">
        <v>3</v>
      </c>
      <c r="E127" t="s">
        <v>55</v>
      </c>
      <c r="F127">
        <v>211538</v>
      </c>
      <c r="G127">
        <v>2</v>
      </c>
      <c r="H127">
        <v>2</v>
      </c>
      <c r="I127">
        <v>2</v>
      </c>
      <c r="J127">
        <v>33.5</v>
      </c>
      <c r="K127">
        <v>3</v>
      </c>
      <c r="L127" s="22">
        <v>74.42</v>
      </c>
      <c r="M127">
        <v>16.600000000000001</v>
      </c>
      <c r="N127">
        <v>2.6</v>
      </c>
      <c r="O127">
        <v>15.4</v>
      </c>
      <c r="P127">
        <v>99.9</v>
      </c>
      <c r="Q127" s="25">
        <v>39.909999999999997</v>
      </c>
      <c r="R127" s="20">
        <v>124</v>
      </c>
      <c r="S127" s="27">
        <v>-2.04</v>
      </c>
      <c r="T127" s="25">
        <v>22.36</v>
      </c>
      <c r="U127" s="26">
        <v>22.2</v>
      </c>
      <c r="V127" s="25">
        <v>21.29</v>
      </c>
      <c r="W127" s="25">
        <v>0.78</v>
      </c>
      <c r="X127" s="25">
        <v>2.02</v>
      </c>
      <c r="Y127" s="25">
        <v>4.3899999999999997</v>
      </c>
      <c r="Z127" s="25"/>
      <c r="AA127" s="25"/>
      <c r="AB127" s="25">
        <v>-0.19</v>
      </c>
      <c r="AC127" s="25">
        <v>-0.25</v>
      </c>
      <c r="AD127" s="25">
        <v>3.25</v>
      </c>
      <c r="AE127" s="25">
        <v>-0.64</v>
      </c>
      <c r="AF127" s="22">
        <v>170.02</v>
      </c>
      <c r="AG127" s="22">
        <v>163.87</v>
      </c>
      <c r="AH127" s="22">
        <v>129.72999999999999</v>
      </c>
    </row>
    <row r="128" spans="1:34" s="5" customFormat="1" ht="18" customHeight="1" x14ac:dyDescent="0.3">
      <c r="A128" s="20">
        <v>125</v>
      </c>
      <c r="B128">
        <v>240862</v>
      </c>
      <c r="C128" t="s">
        <v>42</v>
      </c>
      <c r="D128" t="s">
        <v>1</v>
      </c>
      <c r="E128" t="s">
        <v>54</v>
      </c>
      <c r="F128">
        <v>201021</v>
      </c>
      <c r="G128">
        <v>2</v>
      </c>
      <c r="H128">
        <v>2</v>
      </c>
      <c r="I128">
        <v>1</v>
      </c>
      <c r="J128">
        <v>33.5</v>
      </c>
      <c r="K128">
        <v>4</v>
      </c>
      <c r="L128" s="22">
        <v>64.709999999999994</v>
      </c>
      <c r="M128">
        <v>17.399999999999999</v>
      </c>
      <c r="N128">
        <v>3</v>
      </c>
      <c r="O128">
        <v>17.3</v>
      </c>
      <c r="P128">
        <v>99.8</v>
      </c>
      <c r="Q128" s="25">
        <v>65</v>
      </c>
      <c r="R128" s="20">
        <v>125</v>
      </c>
      <c r="S128" s="29">
        <v>-2.35</v>
      </c>
      <c r="T128" s="25">
        <v>23.78</v>
      </c>
      <c r="U128" s="27">
        <v>23.06</v>
      </c>
      <c r="V128" s="26">
        <v>22.92</v>
      </c>
      <c r="W128" s="25">
        <v>0.32</v>
      </c>
      <c r="X128" s="25">
        <v>5.12</v>
      </c>
      <c r="Y128" s="25">
        <v>6.27</v>
      </c>
      <c r="Z128" s="25">
        <v>-0.17</v>
      </c>
      <c r="AA128" s="25">
        <v>-0.65</v>
      </c>
      <c r="AB128" s="25">
        <v>-0.59</v>
      </c>
      <c r="AC128" s="25">
        <v>-0.97</v>
      </c>
      <c r="AD128" s="25">
        <v>3.37</v>
      </c>
      <c r="AE128" s="25">
        <v>0.05</v>
      </c>
      <c r="AF128" s="31">
        <v>180.93</v>
      </c>
      <c r="AG128" s="31">
        <v>172.58</v>
      </c>
      <c r="AH128" s="22">
        <v>139.69</v>
      </c>
    </row>
    <row r="129" spans="1:34" s="5" customFormat="1" ht="18" customHeight="1" x14ac:dyDescent="0.3">
      <c r="A129" s="20">
        <v>126</v>
      </c>
      <c r="B129">
        <v>240132</v>
      </c>
      <c r="C129" t="s">
        <v>42</v>
      </c>
      <c r="D129" t="s">
        <v>3</v>
      </c>
      <c r="E129">
        <v>210064</v>
      </c>
      <c r="F129">
        <v>170039</v>
      </c>
      <c r="G129">
        <v>2</v>
      </c>
      <c r="H129">
        <v>2</v>
      </c>
      <c r="I129">
        <v>1.5</v>
      </c>
      <c r="J129">
        <v>35</v>
      </c>
      <c r="K129">
        <v>4</v>
      </c>
      <c r="L129">
        <v>99.1</v>
      </c>
      <c r="M129">
        <v>16</v>
      </c>
      <c r="N129">
        <v>2.7</v>
      </c>
      <c r="O129">
        <v>16.899999999999999</v>
      </c>
      <c r="P129">
        <v>99.7</v>
      </c>
      <c r="Q129" s="25">
        <v>46.84</v>
      </c>
      <c r="R129" s="20">
        <v>126</v>
      </c>
      <c r="S129" s="27">
        <v>-2.0699999999999998</v>
      </c>
      <c r="T129" s="25">
        <v>12.93</v>
      </c>
      <c r="U129" s="25">
        <v>8.66</v>
      </c>
      <c r="V129" s="25">
        <v>7.84</v>
      </c>
      <c r="W129" s="25">
        <v>0.02</v>
      </c>
      <c r="X129" s="25">
        <v>3.35</v>
      </c>
      <c r="Y129" s="25">
        <v>5.38</v>
      </c>
      <c r="Z129" s="25">
        <v>-0.18</v>
      </c>
      <c r="AA129" s="25">
        <v>-0.28000000000000003</v>
      </c>
      <c r="AB129" s="27">
        <v>0.24</v>
      </c>
      <c r="AC129" s="25">
        <v>-2.4900000000000002</v>
      </c>
      <c r="AD129" s="25">
        <v>2.1</v>
      </c>
      <c r="AE129" s="25">
        <v>-0.97</v>
      </c>
      <c r="AF129" s="22">
        <v>152.24</v>
      </c>
      <c r="AG129" s="22">
        <v>145.31</v>
      </c>
      <c r="AH129" s="22">
        <v>126.34</v>
      </c>
    </row>
    <row r="130" spans="1:34" s="5" customFormat="1" ht="18" customHeight="1" x14ac:dyDescent="0.3">
      <c r="A130" s="20">
        <v>127</v>
      </c>
      <c r="B130">
        <v>241114</v>
      </c>
      <c r="C130" t="s">
        <v>42</v>
      </c>
      <c r="D130" t="s">
        <v>3</v>
      </c>
      <c r="E130" t="s">
        <v>54</v>
      </c>
      <c r="F130">
        <v>211095</v>
      </c>
      <c r="G130">
        <v>2</v>
      </c>
      <c r="H130">
        <v>2</v>
      </c>
      <c r="I130">
        <v>1.5</v>
      </c>
      <c r="J130">
        <v>35.5</v>
      </c>
      <c r="K130">
        <v>4</v>
      </c>
      <c r="L130" s="22">
        <v>100.3</v>
      </c>
      <c r="M130">
        <v>16.899999999999999</v>
      </c>
      <c r="N130">
        <v>3.1</v>
      </c>
      <c r="O130">
        <v>18.399999999999999</v>
      </c>
      <c r="P130">
        <v>99.6</v>
      </c>
      <c r="Q130" s="25">
        <v>60.97</v>
      </c>
      <c r="R130" s="20">
        <v>127</v>
      </c>
      <c r="S130" s="27">
        <v>-2.12</v>
      </c>
      <c r="T130" s="25">
        <v>20.8</v>
      </c>
      <c r="U130" s="26">
        <v>21.05</v>
      </c>
      <c r="V130" s="25">
        <v>19.68</v>
      </c>
      <c r="W130" s="25">
        <v>0.18</v>
      </c>
      <c r="X130" s="25">
        <v>2.42</v>
      </c>
      <c r="Y130" s="25">
        <v>3.75</v>
      </c>
      <c r="Z130" s="25">
        <v>-0.17</v>
      </c>
      <c r="AA130" s="25">
        <v>-0.16</v>
      </c>
      <c r="AB130" s="25">
        <v>-0.21</v>
      </c>
      <c r="AC130" s="26">
        <v>3.29</v>
      </c>
      <c r="AD130" s="25">
        <v>0.61</v>
      </c>
      <c r="AE130" s="25">
        <v>-0.04</v>
      </c>
      <c r="AF130" s="30">
        <v>182.48</v>
      </c>
      <c r="AG130" s="31">
        <v>175.59</v>
      </c>
      <c r="AH130" s="22">
        <v>138.38</v>
      </c>
    </row>
    <row r="131" spans="1:34" s="5" customFormat="1" ht="18" customHeight="1" x14ac:dyDescent="0.3">
      <c r="A131" s="20">
        <v>128</v>
      </c>
      <c r="B131">
        <v>241224</v>
      </c>
      <c r="C131" t="s">
        <v>42</v>
      </c>
      <c r="D131" t="s">
        <v>3</v>
      </c>
      <c r="E131" t="s">
        <v>4</v>
      </c>
      <c r="F131">
        <v>210219</v>
      </c>
      <c r="G131">
        <v>2</v>
      </c>
      <c r="H131">
        <v>2</v>
      </c>
      <c r="I131"/>
      <c r="J131">
        <v>34.5</v>
      </c>
      <c r="K131">
        <v>4</v>
      </c>
      <c r="L131" s="22">
        <v>97.07</v>
      </c>
      <c r="M131">
        <v>17.8</v>
      </c>
      <c r="N131">
        <v>3.5</v>
      </c>
      <c r="O131">
        <v>19.8</v>
      </c>
      <c r="P131">
        <v>99.3</v>
      </c>
      <c r="Q131" s="25">
        <v>48.56</v>
      </c>
      <c r="R131" s="20">
        <v>128</v>
      </c>
      <c r="S131" s="27">
        <v>-2.29</v>
      </c>
      <c r="T131" s="25">
        <v>23.37</v>
      </c>
      <c r="U131" s="25">
        <v>17.989999999999998</v>
      </c>
      <c r="V131" s="26">
        <v>22.96</v>
      </c>
      <c r="W131" s="25">
        <v>0.11</v>
      </c>
      <c r="X131" s="25">
        <v>4.4800000000000004</v>
      </c>
      <c r="Y131" s="25">
        <v>5.27</v>
      </c>
      <c r="Z131" s="25">
        <v>0.26</v>
      </c>
      <c r="AA131" s="25">
        <v>-0.56999999999999995</v>
      </c>
      <c r="AB131" s="25">
        <v>-0.65</v>
      </c>
      <c r="AC131" s="25">
        <v>-1.76</v>
      </c>
      <c r="AD131" s="25">
        <v>6.08</v>
      </c>
      <c r="AE131" s="25">
        <v>0.55000000000000004</v>
      </c>
      <c r="AF131" s="22">
        <v>174.7</v>
      </c>
      <c r="AG131" s="22">
        <v>169.86</v>
      </c>
      <c r="AH131" s="22">
        <v>142.1</v>
      </c>
    </row>
    <row r="132" spans="1:34" s="5" customFormat="1" ht="18" customHeight="1" x14ac:dyDescent="0.3">
      <c r="A132" s="20">
        <v>129</v>
      </c>
      <c r="B132">
        <v>240007</v>
      </c>
      <c r="C132" t="s">
        <v>42</v>
      </c>
      <c r="D132" t="s">
        <v>3</v>
      </c>
      <c r="E132">
        <v>200102</v>
      </c>
      <c r="F132">
        <v>180510</v>
      </c>
      <c r="G132">
        <v>2</v>
      </c>
      <c r="H132">
        <v>2</v>
      </c>
      <c r="I132">
        <v>1</v>
      </c>
      <c r="J132">
        <v>33.5</v>
      </c>
      <c r="K132">
        <v>3.5</v>
      </c>
      <c r="L132" s="22">
        <v>113.24</v>
      </c>
      <c r="M132">
        <v>18</v>
      </c>
      <c r="N132">
        <v>2.7</v>
      </c>
      <c r="O132">
        <v>14.9</v>
      </c>
      <c r="P132">
        <v>100</v>
      </c>
      <c r="Q132" s="25">
        <v>37.32</v>
      </c>
      <c r="R132" s="20">
        <v>129</v>
      </c>
      <c r="S132" s="27">
        <v>-2.19</v>
      </c>
      <c r="T132" s="25">
        <v>22.81</v>
      </c>
      <c r="U132" s="25">
        <v>17.350000000000001</v>
      </c>
      <c r="V132" s="26">
        <v>22.43</v>
      </c>
      <c r="W132" s="25">
        <v>-0.13</v>
      </c>
      <c r="X132" s="25">
        <v>6.05</v>
      </c>
      <c r="Y132" s="25">
        <v>8.14</v>
      </c>
      <c r="Z132" s="25">
        <v>-0.72</v>
      </c>
      <c r="AA132" s="25">
        <v>-0.78</v>
      </c>
      <c r="AB132" s="25">
        <v>-0.62</v>
      </c>
      <c r="AC132" s="25">
        <v>-3.81</v>
      </c>
      <c r="AD132" s="25">
        <v>8.5299999999999994</v>
      </c>
      <c r="AE132" s="25">
        <v>-0.09</v>
      </c>
      <c r="AF132" s="22">
        <v>163.97</v>
      </c>
      <c r="AG132" s="22">
        <v>157.38</v>
      </c>
      <c r="AH132" s="22">
        <v>134.91</v>
      </c>
    </row>
    <row r="133" spans="1:34" s="5" customFormat="1" ht="18" customHeight="1" x14ac:dyDescent="0.3">
      <c r="A133" s="20">
        <v>130</v>
      </c>
      <c r="B133">
        <v>240301</v>
      </c>
      <c r="C133" t="s">
        <v>42</v>
      </c>
      <c r="D133" t="s">
        <v>3</v>
      </c>
      <c r="E133">
        <v>200124</v>
      </c>
      <c r="F133">
        <v>160518</v>
      </c>
      <c r="G133">
        <v>2</v>
      </c>
      <c r="H133">
        <v>2</v>
      </c>
      <c r="I133">
        <v>1.5</v>
      </c>
      <c r="J133">
        <v>34</v>
      </c>
      <c r="K133">
        <v>4.5</v>
      </c>
      <c r="L133" s="22">
        <v>126.19</v>
      </c>
      <c r="M133">
        <v>17</v>
      </c>
      <c r="N133">
        <v>2.4</v>
      </c>
      <c r="O133">
        <v>14</v>
      </c>
      <c r="P133">
        <v>99.9</v>
      </c>
      <c r="Q133" s="25">
        <v>30.63</v>
      </c>
      <c r="R133" s="20">
        <v>130</v>
      </c>
      <c r="S133" s="27">
        <v>-1.98</v>
      </c>
      <c r="T133" s="27">
        <v>28.36</v>
      </c>
      <c r="U133" s="27">
        <v>24.86</v>
      </c>
      <c r="V133" s="26">
        <v>23.93</v>
      </c>
      <c r="W133" s="25">
        <v>0.03</v>
      </c>
      <c r="X133" s="25">
        <v>4.84</v>
      </c>
      <c r="Y133" s="25">
        <v>7.51</v>
      </c>
      <c r="Z133" s="25">
        <v>-0.66</v>
      </c>
      <c r="AA133" s="25">
        <v>-0.84</v>
      </c>
      <c r="AB133" s="25">
        <v>-0.74</v>
      </c>
      <c r="AC133" s="25">
        <v>-3.91</v>
      </c>
      <c r="AD133" s="25">
        <v>4.3899999999999997</v>
      </c>
      <c r="AE133" s="25">
        <v>0.31</v>
      </c>
      <c r="AF133" s="31">
        <v>180.24</v>
      </c>
      <c r="AG133" s="31">
        <v>176.28</v>
      </c>
      <c r="AH133" s="22">
        <v>143.86000000000001</v>
      </c>
    </row>
    <row r="134" spans="1:34" s="5" customFormat="1" ht="18" customHeight="1" x14ac:dyDescent="0.3">
      <c r="A134" s="20">
        <v>131</v>
      </c>
      <c r="B134">
        <v>240313</v>
      </c>
      <c r="C134" t="s">
        <v>42</v>
      </c>
      <c r="D134" t="s">
        <v>3</v>
      </c>
      <c r="E134" t="s">
        <v>9</v>
      </c>
      <c r="F134">
        <v>190275</v>
      </c>
      <c r="G134">
        <v>1</v>
      </c>
      <c r="H134">
        <v>1</v>
      </c>
      <c r="I134">
        <v>1.5</v>
      </c>
      <c r="J134">
        <v>34</v>
      </c>
      <c r="K134">
        <v>4</v>
      </c>
      <c r="L134" s="22">
        <v>97.07</v>
      </c>
      <c r="M134">
        <v>16.7</v>
      </c>
      <c r="N134">
        <v>2.7</v>
      </c>
      <c r="O134">
        <v>16</v>
      </c>
      <c r="P134">
        <v>99.8</v>
      </c>
      <c r="Q134" s="25">
        <v>40.590000000000003</v>
      </c>
      <c r="R134" s="20">
        <v>131</v>
      </c>
      <c r="S134" s="29">
        <v>-2.67</v>
      </c>
      <c r="T134" s="25">
        <v>11.48</v>
      </c>
      <c r="U134" s="25">
        <v>11.21</v>
      </c>
      <c r="V134" s="25">
        <v>11.23</v>
      </c>
      <c r="W134" s="25">
        <v>0.14000000000000001</v>
      </c>
      <c r="X134" s="25">
        <v>2.68</v>
      </c>
      <c r="Y134" s="25">
        <v>5.55</v>
      </c>
      <c r="Z134" s="25">
        <v>0.23</v>
      </c>
      <c r="AA134" s="25">
        <v>-0.22</v>
      </c>
      <c r="AB134" s="25">
        <v>-0.12</v>
      </c>
      <c r="AC134" s="25">
        <v>-0.76</v>
      </c>
      <c r="AD134" s="25">
        <v>1.6</v>
      </c>
      <c r="AE134" s="26">
        <v>-1.6</v>
      </c>
      <c r="AF134" s="22">
        <v>169.23</v>
      </c>
      <c r="AG134" s="22">
        <v>158.62</v>
      </c>
      <c r="AH134" s="22">
        <v>131.21</v>
      </c>
    </row>
    <row r="135" spans="1:34" s="5" customFormat="1" ht="18" customHeight="1" x14ac:dyDescent="0.3">
      <c r="A135" s="20">
        <v>132</v>
      </c>
      <c r="B135">
        <v>240565</v>
      </c>
      <c r="C135" t="s">
        <v>53</v>
      </c>
      <c r="D135" t="s">
        <v>3</v>
      </c>
      <c r="E135" t="s">
        <v>5</v>
      </c>
      <c r="F135">
        <v>200130</v>
      </c>
      <c r="G135">
        <v>1</v>
      </c>
      <c r="H135">
        <v>1</v>
      </c>
      <c r="I135">
        <v>2</v>
      </c>
      <c r="J135">
        <v>37</v>
      </c>
      <c r="K135">
        <v>4.5</v>
      </c>
      <c r="L135" s="22">
        <v>116.48</v>
      </c>
      <c r="M135">
        <v>17.100000000000001</v>
      </c>
      <c r="N135">
        <v>3.2</v>
      </c>
      <c r="O135">
        <v>18.399999999999999</v>
      </c>
      <c r="P135">
        <v>99.6</v>
      </c>
      <c r="Q135" s="25">
        <v>38.32</v>
      </c>
      <c r="R135" s="20">
        <v>132</v>
      </c>
      <c r="S135" s="29">
        <v>-2.4500000000000002</v>
      </c>
      <c r="T135" s="25">
        <v>20.99</v>
      </c>
      <c r="U135" s="27">
        <v>23.88</v>
      </c>
      <c r="V135" s="25">
        <v>19.78</v>
      </c>
      <c r="W135" s="25">
        <v>0.45</v>
      </c>
      <c r="X135" s="25">
        <v>4.63</v>
      </c>
      <c r="Y135" s="25">
        <v>7.71</v>
      </c>
      <c r="Z135" s="25">
        <v>-0.89</v>
      </c>
      <c r="AA135" s="25">
        <v>-1.1100000000000001</v>
      </c>
      <c r="AB135" s="25">
        <v>-0.47</v>
      </c>
      <c r="AC135" s="25">
        <v>-2.87</v>
      </c>
      <c r="AD135" s="25">
        <v>-1.87</v>
      </c>
      <c r="AE135" s="25">
        <v>0.22</v>
      </c>
      <c r="AF135" s="22">
        <v>173.08</v>
      </c>
      <c r="AG135" s="22">
        <v>166.54</v>
      </c>
      <c r="AH135" s="22">
        <v>135.30000000000001</v>
      </c>
    </row>
    <row r="136" spans="1:34" s="5" customFormat="1" ht="18" customHeight="1" x14ac:dyDescent="0.3">
      <c r="A136" s="20">
        <v>133</v>
      </c>
      <c r="B136">
        <v>240674</v>
      </c>
      <c r="C136" t="s">
        <v>42</v>
      </c>
      <c r="D136" t="s">
        <v>3</v>
      </c>
      <c r="E136" t="s">
        <v>4</v>
      </c>
      <c r="F136">
        <v>220149</v>
      </c>
      <c r="G136">
        <v>1</v>
      </c>
      <c r="H136">
        <v>1</v>
      </c>
      <c r="I136">
        <v>1.5</v>
      </c>
      <c r="J136">
        <v>33.5</v>
      </c>
      <c r="K136">
        <v>3</v>
      </c>
      <c r="L136" s="22">
        <v>106.77</v>
      </c>
      <c r="M136">
        <v>16.600000000000001</v>
      </c>
      <c r="N136">
        <v>2.7</v>
      </c>
      <c r="O136">
        <v>16.399999999999999</v>
      </c>
      <c r="P136">
        <v>99.9</v>
      </c>
      <c r="Q136" s="25">
        <v>36.58</v>
      </c>
      <c r="R136" s="20">
        <v>133</v>
      </c>
      <c r="S136" s="28">
        <v>-2.9</v>
      </c>
      <c r="T136" s="25">
        <v>21.4</v>
      </c>
      <c r="U136" s="25">
        <v>18.170000000000002</v>
      </c>
      <c r="V136" s="25">
        <v>20.11</v>
      </c>
      <c r="W136" s="25">
        <v>0.18</v>
      </c>
      <c r="X136" s="25">
        <v>3.98</v>
      </c>
      <c r="Y136" s="25">
        <v>6.29</v>
      </c>
      <c r="Z136" s="25">
        <v>-0.28999999999999998</v>
      </c>
      <c r="AA136" s="25">
        <v>-0.8</v>
      </c>
      <c r="AB136" s="25">
        <v>-0.5</v>
      </c>
      <c r="AC136" s="25">
        <v>-3.03</v>
      </c>
      <c r="AD136" s="25">
        <v>-0.87</v>
      </c>
      <c r="AE136" s="25">
        <v>0.57999999999999996</v>
      </c>
      <c r="AF136" s="31">
        <v>178.79</v>
      </c>
      <c r="AG136" s="22">
        <v>170.56</v>
      </c>
      <c r="AH136" s="22">
        <v>140.31</v>
      </c>
    </row>
    <row r="137" spans="1:34" s="5" customFormat="1" ht="18" customHeight="1" x14ac:dyDescent="0.3">
      <c r="A137" s="20">
        <v>134</v>
      </c>
      <c r="B137">
        <v>240452</v>
      </c>
      <c r="C137" t="s">
        <v>42</v>
      </c>
      <c r="D137" t="s">
        <v>3</v>
      </c>
      <c r="E137" t="s">
        <v>2</v>
      </c>
      <c r="F137">
        <v>180749</v>
      </c>
      <c r="G137">
        <v>2</v>
      </c>
      <c r="H137">
        <v>1</v>
      </c>
      <c r="I137">
        <v>1.5</v>
      </c>
      <c r="J137">
        <v>33.5</v>
      </c>
      <c r="K137">
        <v>3</v>
      </c>
      <c r="L137" s="22">
        <v>103.54</v>
      </c>
      <c r="M137">
        <v>16.100000000000001</v>
      </c>
      <c r="N137">
        <v>2.7</v>
      </c>
      <c r="O137">
        <v>16.5</v>
      </c>
      <c r="P137">
        <v>99.8</v>
      </c>
      <c r="Q137" s="25">
        <v>19.57</v>
      </c>
      <c r="R137" s="20">
        <v>134</v>
      </c>
      <c r="S137" s="29">
        <v>-2.59</v>
      </c>
      <c r="T137" s="25">
        <v>13.12</v>
      </c>
      <c r="U137" s="25">
        <v>8.06</v>
      </c>
      <c r="V137" s="25">
        <v>12.72</v>
      </c>
      <c r="W137" s="25">
        <v>-0.23</v>
      </c>
      <c r="X137" s="25">
        <v>6.97</v>
      </c>
      <c r="Y137" s="26">
        <v>9.77</v>
      </c>
      <c r="Z137" s="25">
        <v>-0.31</v>
      </c>
      <c r="AA137" s="25">
        <v>-0.74</v>
      </c>
      <c r="AB137" s="25">
        <v>-0.46</v>
      </c>
      <c r="AC137" s="25">
        <v>-4.5</v>
      </c>
      <c r="AD137" s="25">
        <v>0.76</v>
      </c>
      <c r="AE137" s="25">
        <v>-0.88</v>
      </c>
      <c r="AF137" s="22">
        <v>166.71</v>
      </c>
      <c r="AG137" s="22">
        <v>154.81</v>
      </c>
      <c r="AH137" s="22">
        <v>139.27000000000001</v>
      </c>
    </row>
    <row r="138" spans="1:34" s="5" customFormat="1" ht="18" customHeight="1" x14ac:dyDescent="0.3">
      <c r="A138" s="20">
        <v>135</v>
      </c>
      <c r="B138">
        <v>240499</v>
      </c>
      <c r="C138" t="s">
        <v>42</v>
      </c>
      <c r="D138" t="s">
        <v>3</v>
      </c>
      <c r="E138">
        <v>210151</v>
      </c>
      <c r="F138">
        <v>190892</v>
      </c>
      <c r="G138">
        <v>1</v>
      </c>
      <c r="H138">
        <v>1</v>
      </c>
      <c r="I138">
        <v>2</v>
      </c>
      <c r="J138">
        <v>34</v>
      </c>
      <c r="K138">
        <v>3.5</v>
      </c>
      <c r="L138" s="22">
        <v>126.19</v>
      </c>
      <c r="M138">
        <v>15.5</v>
      </c>
      <c r="N138">
        <v>2.7</v>
      </c>
      <c r="O138">
        <v>17.3</v>
      </c>
      <c r="P138">
        <v>99.6</v>
      </c>
      <c r="Q138" s="25">
        <v>36.049999999999997</v>
      </c>
      <c r="R138" s="20">
        <v>135</v>
      </c>
      <c r="S138" s="29">
        <v>-2.5499999999999998</v>
      </c>
      <c r="T138" s="25">
        <v>20.329999999999998</v>
      </c>
      <c r="U138" s="25">
        <v>17.89</v>
      </c>
      <c r="V138" s="25">
        <v>16.55</v>
      </c>
      <c r="W138" s="25">
        <v>0.32</v>
      </c>
      <c r="X138" s="25">
        <v>1.29</v>
      </c>
      <c r="Y138" s="25">
        <v>2.4</v>
      </c>
      <c r="Z138" s="25">
        <v>-0.74</v>
      </c>
      <c r="AA138" s="25">
        <v>-0.6</v>
      </c>
      <c r="AB138" s="25">
        <v>-0.41</v>
      </c>
      <c r="AC138" s="25">
        <v>-4.87</v>
      </c>
      <c r="AD138" s="25">
        <v>-4.88</v>
      </c>
      <c r="AE138" s="25">
        <v>0.27</v>
      </c>
      <c r="AF138" s="22">
        <v>163.51</v>
      </c>
      <c r="AG138" s="22">
        <v>155.01</v>
      </c>
      <c r="AH138" s="22">
        <v>128.09</v>
      </c>
    </row>
    <row r="139" spans="1:34" s="5" customFormat="1" ht="18" customHeight="1" x14ac:dyDescent="0.3">
      <c r="A139" s="20">
        <v>136</v>
      </c>
      <c r="B139">
        <v>240248</v>
      </c>
      <c r="C139" t="s">
        <v>42</v>
      </c>
      <c r="D139" t="s">
        <v>3</v>
      </c>
      <c r="E139" t="s">
        <v>7</v>
      </c>
      <c r="F139">
        <v>201113</v>
      </c>
      <c r="G139">
        <v>1</v>
      </c>
      <c r="H139">
        <v>1</v>
      </c>
      <c r="I139">
        <v>2</v>
      </c>
      <c r="J139">
        <v>33.5</v>
      </c>
      <c r="K139">
        <v>3.5</v>
      </c>
      <c r="L139" s="22">
        <v>113.24</v>
      </c>
      <c r="M139">
        <v>16.3</v>
      </c>
      <c r="N139">
        <v>2.8</v>
      </c>
      <c r="O139">
        <v>17.100000000000001</v>
      </c>
      <c r="P139">
        <v>99.8</v>
      </c>
      <c r="Q139" s="25">
        <v>48.62</v>
      </c>
      <c r="R139" s="20">
        <v>136</v>
      </c>
      <c r="S139" s="28">
        <v>-3.04</v>
      </c>
      <c r="T139" s="25">
        <v>18.27</v>
      </c>
      <c r="U139" s="25">
        <v>18.39</v>
      </c>
      <c r="V139" s="25">
        <v>15.79</v>
      </c>
      <c r="W139" s="25">
        <v>0.39</v>
      </c>
      <c r="X139" s="25">
        <v>2.74</v>
      </c>
      <c r="Y139" s="25">
        <v>4.62</v>
      </c>
      <c r="Z139" s="25">
        <v>-0.05</v>
      </c>
      <c r="AA139" s="25">
        <v>-0.77</v>
      </c>
      <c r="AB139" s="25">
        <v>-0.57999999999999996</v>
      </c>
      <c r="AC139" s="25">
        <v>-2.2000000000000002</v>
      </c>
      <c r="AD139" s="25">
        <v>-1.03</v>
      </c>
      <c r="AE139" s="25">
        <v>-0.27</v>
      </c>
      <c r="AF139" s="31">
        <v>178.12</v>
      </c>
      <c r="AG139" s="22">
        <v>165.27</v>
      </c>
      <c r="AH139" s="22">
        <v>132.18</v>
      </c>
    </row>
    <row r="140" spans="1:34" s="5" customFormat="1" ht="18" customHeight="1" x14ac:dyDescent="0.3">
      <c r="A140" s="20">
        <v>137</v>
      </c>
      <c r="B140">
        <v>240237</v>
      </c>
      <c r="C140" t="s">
        <v>42</v>
      </c>
      <c r="D140" t="s">
        <v>3</v>
      </c>
      <c r="E140" t="s">
        <v>7</v>
      </c>
      <c r="F140">
        <v>200327</v>
      </c>
      <c r="G140">
        <v>2</v>
      </c>
      <c r="H140">
        <v>2</v>
      </c>
      <c r="I140">
        <v>2</v>
      </c>
      <c r="J140">
        <v>35</v>
      </c>
      <c r="K140">
        <v>4</v>
      </c>
      <c r="L140" s="22">
        <v>119.72</v>
      </c>
      <c r="M140">
        <v>17.7</v>
      </c>
      <c r="N140">
        <v>2.7</v>
      </c>
      <c r="O140">
        <v>15.4</v>
      </c>
      <c r="P140">
        <v>99.8</v>
      </c>
      <c r="Q140" s="25">
        <v>51.38</v>
      </c>
      <c r="R140" s="20">
        <v>137</v>
      </c>
      <c r="S140" s="29">
        <v>-2.57</v>
      </c>
      <c r="T140" s="25">
        <v>23.1</v>
      </c>
      <c r="U140" s="26">
        <v>21.74</v>
      </c>
      <c r="V140" s="25">
        <v>18.82</v>
      </c>
      <c r="W140" s="25">
        <v>0.37</v>
      </c>
      <c r="X140" s="25">
        <v>3.46</v>
      </c>
      <c r="Y140" s="25">
        <v>4.83</v>
      </c>
      <c r="Z140" s="25">
        <v>-0.09</v>
      </c>
      <c r="AA140" s="25">
        <v>-0.7</v>
      </c>
      <c r="AB140" s="25">
        <v>-0.51</v>
      </c>
      <c r="AC140" s="25">
        <v>-0.6</v>
      </c>
      <c r="AD140" s="25">
        <v>1.1599999999999999</v>
      </c>
      <c r="AE140" s="25">
        <v>-0.5</v>
      </c>
      <c r="AF140" s="31">
        <v>178.08</v>
      </c>
      <c r="AG140" s="22">
        <v>167.72</v>
      </c>
      <c r="AH140" s="22">
        <v>133.84</v>
      </c>
    </row>
    <row r="141" spans="1:34" s="5" customFormat="1" ht="18" customHeight="1" x14ac:dyDescent="0.3">
      <c r="A141" s="20">
        <v>138</v>
      </c>
      <c r="B141">
        <v>240828</v>
      </c>
      <c r="C141" t="s">
        <v>42</v>
      </c>
      <c r="D141" t="s">
        <v>1</v>
      </c>
      <c r="E141" t="s">
        <v>54</v>
      </c>
      <c r="F141">
        <v>191516</v>
      </c>
      <c r="G141">
        <v>2</v>
      </c>
      <c r="H141">
        <v>2</v>
      </c>
      <c r="I141">
        <v>1</v>
      </c>
      <c r="J141">
        <v>36</v>
      </c>
      <c r="K141">
        <v>4</v>
      </c>
      <c r="L141" s="22">
        <v>67.95</v>
      </c>
      <c r="M141">
        <v>16.600000000000001</v>
      </c>
      <c r="N141">
        <v>2.9</v>
      </c>
      <c r="O141">
        <v>17.399999999999999</v>
      </c>
      <c r="P141">
        <v>99.7</v>
      </c>
      <c r="Q141" s="25">
        <v>49</v>
      </c>
      <c r="R141" s="20">
        <v>138</v>
      </c>
      <c r="S141" s="27">
        <v>-2.3199999999999998</v>
      </c>
      <c r="T141" s="25">
        <v>20.79</v>
      </c>
      <c r="U141" s="25">
        <v>12.92</v>
      </c>
      <c r="V141" s="25">
        <v>16.7</v>
      </c>
      <c r="W141" s="25">
        <v>0.03</v>
      </c>
      <c r="X141" s="25">
        <v>5.44</v>
      </c>
      <c r="Y141" s="25">
        <v>6.53</v>
      </c>
      <c r="Z141" s="25">
        <v>0.43</v>
      </c>
      <c r="AA141" s="25">
        <v>0.32</v>
      </c>
      <c r="AB141" s="25">
        <v>-0.28000000000000003</v>
      </c>
      <c r="AC141" s="25">
        <v>-0.04</v>
      </c>
      <c r="AD141" s="25">
        <v>2.76</v>
      </c>
      <c r="AE141" s="25">
        <v>-0.05</v>
      </c>
      <c r="AF141" s="31">
        <v>180.45</v>
      </c>
      <c r="AG141" s="22">
        <v>169.84</v>
      </c>
      <c r="AH141" s="22">
        <v>146.55000000000001</v>
      </c>
    </row>
    <row r="142" spans="1:34" s="5" customFormat="1" ht="18" customHeight="1" x14ac:dyDescent="0.3">
      <c r="A142" s="20">
        <v>139</v>
      </c>
      <c r="B142">
        <v>240224</v>
      </c>
      <c r="C142" t="s">
        <v>42</v>
      </c>
      <c r="D142" t="s">
        <v>3</v>
      </c>
      <c r="E142" t="s">
        <v>7</v>
      </c>
      <c r="F142">
        <v>200529</v>
      </c>
      <c r="G142">
        <v>2</v>
      </c>
      <c r="H142">
        <v>2</v>
      </c>
      <c r="I142">
        <v>1.5</v>
      </c>
      <c r="J142">
        <v>36.5</v>
      </c>
      <c r="K142">
        <v>4</v>
      </c>
      <c r="L142" s="22">
        <v>103.54</v>
      </c>
      <c r="M142">
        <v>16</v>
      </c>
      <c r="N142">
        <v>3.3</v>
      </c>
      <c r="O142">
        <v>20.399999999999999</v>
      </c>
      <c r="P142">
        <v>99.3</v>
      </c>
      <c r="Q142" s="25">
        <v>31.23</v>
      </c>
      <c r="R142" s="20">
        <v>139</v>
      </c>
      <c r="S142" s="29">
        <v>-2.69</v>
      </c>
      <c r="T142" s="25">
        <v>21.72</v>
      </c>
      <c r="U142" s="25">
        <v>15.92</v>
      </c>
      <c r="V142" s="27">
        <v>24.69</v>
      </c>
      <c r="W142" s="25">
        <v>0.06</v>
      </c>
      <c r="X142" s="27">
        <v>8.86</v>
      </c>
      <c r="Y142" s="26">
        <v>10.09</v>
      </c>
      <c r="Z142" s="25">
        <v>0.28000000000000003</v>
      </c>
      <c r="AA142" s="25">
        <v>-0.27</v>
      </c>
      <c r="AB142" s="25">
        <v>-0.89</v>
      </c>
      <c r="AC142" s="25">
        <v>-4.24</v>
      </c>
      <c r="AD142" s="25">
        <v>6.21</v>
      </c>
      <c r="AE142" s="25">
        <v>-0.37</v>
      </c>
      <c r="AF142" s="30">
        <v>184.89</v>
      </c>
      <c r="AG142" s="31">
        <v>175.61</v>
      </c>
      <c r="AH142" s="31">
        <v>151.13</v>
      </c>
    </row>
    <row r="143" spans="1:34" s="5" customFormat="1" ht="18" customHeight="1" x14ac:dyDescent="0.3">
      <c r="A143" s="20">
        <v>140</v>
      </c>
      <c r="B143">
        <v>240329</v>
      </c>
      <c r="C143" t="s">
        <v>42</v>
      </c>
      <c r="D143" t="s">
        <v>3</v>
      </c>
      <c r="E143" t="s">
        <v>9</v>
      </c>
      <c r="F143">
        <v>211418</v>
      </c>
      <c r="G143">
        <v>1</v>
      </c>
      <c r="H143">
        <v>1</v>
      </c>
      <c r="I143">
        <v>2</v>
      </c>
      <c r="J143">
        <v>33</v>
      </c>
      <c r="K143">
        <v>3.5</v>
      </c>
      <c r="L143" s="22">
        <v>113.24</v>
      </c>
      <c r="M143">
        <v>16.399999999999999</v>
      </c>
      <c r="N143">
        <v>2.8</v>
      </c>
      <c r="O143">
        <v>17.2</v>
      </c>
      <c r="P143">
        <v>99.9</v>
      </c>
      <c r="Q143" s="25">
        <v>36.64</v>
      </c>
      <c r="R143" s="20">
        <v>140</v>
      </c>
      <c r="S143" s="27">
        <v>-2.2200000000000002</v>
      </c>
      <c r="T143" s="25">
        <v>17.43</v>
      </c>
      <c r="U143" s="25">
        <v>18.71</v>
      </c>
      <c r="V143" s="25">
        <v>14.95</v>
      </c>
      <c r="W143" s="25">
        <v>0.28999999999999998</v>
      </c>
      <c r="X143" s="25">
        <v>0.76</v>
      </c>
      <c r="Y143" s="25">
        <v>3.23</v>
      </c>
      <c r="Z143" s="25">
        <v>-0.32</v>
      </c>
      <c r="AA143" s="25">
        <v>-0.56000000000000005</v>
      </c>
      <c r="AB143" s="25">
        <v>-0.22</v>
      </c>
      <c r="AC143" s="25">
        <v>-3.21</v>
      </c>
      <c r="AD143" s="25">
        <v>5.04</v>
      </c>
      <c r="AE143" s="25">
        <v>-0.56999999999999995</v>
      </c>
      <c r="AF143" s="22">
        <v>165.11</v>
      </c>
      <c r="AG143" s="22">
        <v>157.86000000000001</v>
      </c>
      <c r="AH143" s="22">
        <v>129.21</v>
      </c>
    </row>
    <row r="144" spans="1:34" s="5" customFormat="1" ht="18" customHeight="1" x14ac:dyDescent="0.3">
      <c r="A144" s="20">
        <v>141</v>
      </c>
      <c r="B144">
        <v>240024</v>
      </c>
      <c r="C144" t="s">
        <v>42</v>
      </c>
      <c r="D144" t="s">
        <v>3</v>
      </c>
      <c r="E144">
        <v>200102</v>
      </c>
      <c r="F144">
        <v>210354</v>
      </c>
      <c r="G144">
        <v>2</v>
      </c>
      <c r="H144">
        <v>2</v>
      </c>
      <c r="I144">
        <v>2</v>
      </c>
      <c r="J144">
        <v>34</v>
      </c>
      <c r="K144">
        <v>3.5</v>
      </c>
      <c r="L144"/>
      <c r="M144">
        <v>18.100000000000001</v>
      </c>
      <c r="N144" s="23">
        <v>3.3</v>
      </c>
      <c r="O144" s="23">
        <v>18</v>
      </c>
      <c r="P144" s="24">
        <v>99.4</v>
      </c>
      <c r="Q144" s="25">
        <v>46.8</v>
      </c>
      <c r="R144" s="20">
        <v>141</v>
      </c>
      <c r="S144" s="26">
        <v>-1.6</v>
      </c>
      <c r="T144" s="25">
        <v>18.41</v>
      </c>
      <c r="U144" s="25">
        <v>15.35</v>
      </c>
      <c r="V144" s="26">
        <v>23.5</v>
      </c>
      <c r="W144" s="25">
        <v>0.32</v>
      </c>
      <c r="X144" s="25">
        <v>3.86</v>
      </c>
      <c r="Y144" s="25">
        <v>5.94</v>
      </c>
      <c r="Z144" s="25">
        <v>-0.92</v>
      </c>
      <c r="AA144" s="25">
        <v>-0.4</v>
      </c>
      <c r="AB144" s="25">
        <v>-0.66</v>
      </c>
      <c r="AC144" s="25">
        <v>-2.15</v>
      </c>
      <c r="AD144" s="25">
        <v>5.04</v>
      </c>
      <c r="AE144" s="25">
        <v>0.24</v>
      </c>
      <c r="AF144" s="22">
        <v>152.36000000000001</v>
      </c>
      <c r="AG144" s="22">
        <v>151.47</v>
      </c>
      <c r="AH144" s="22">
        <v>128.93</v>
      </c>
    </row>
    <row r="145" spans="1:34" s="5" customFormat="1" ht="18" customHeight="1" x14ac:dyDescent="0.3">
      <c r="A145" s="20">
        <v>142</v>
      </c>
      <c r="B145">
        <v>240948</v>
      </c>
      <c r="C145" t="s">
        <v>42</v>
      </c>
      <c r="D145" t="s">
        <v>3</v>
      </c>
      <c r="E145">
        <v>220133</v>
      </c>
      <c r="F145">
        <v>200273</v>
      </c>
      <c r="G145">
        <v>2</v>
      </c>
      <c r="H145">
        <v>2</v>
      </c>
      <c r="I145">
        <v>1</v>
      </c>
      <c r="J145">
        <v>33.5</v>
      </c>
      <c r="K145">
        <v>3</v>
      </c>
      <c r="L145" s="22">
        <v>84.12</v>
      </c>
      <c r="M145">
        <v>18.3</v>
      </c>
      <c r="N145">
        <v>2.7</v>
      </c>
      <c r="O145">
        <v>14.9</v>
      </c>
      <c r="P145">
        <v>99.7</v>
      </c>
      <c r="Q145" s="25">
        <v>62.56</v>
      </c>
      <c r="R145" s="20">
        <v>142</v>
      </c>
      <c r="S145" s="25">
        <v>-0.94</v>
      </c>
      <c r="T145" s="26">
        <v>25.72</v>
      </c>
      <c r="U145" s="29">
        <v>27.92</v>
      </c>
      <c r="V145" s="25">
        <v>21.43</v>
      </c>
      <c r="W145" s="25">
        <v>-0.09</v>
      </c>
      <c r="X145" s="25">
        <v>1.75</v>
      </c>
      <c r="Y145" s="25">
        <v>2.9</v>
      </c>
      <c r="Z145" s="25">
        <v>-1.29</v>
      </c>
      <c r="AA145" s="25">
        <v>-0.64</v>
      </c>
      <c r="AB145" s="25">
        <v>-0.06</v>
      </c>
      <c r="AC145" s="27">
        <v>4.54</v>
      </c>
      <c r="AD145" s="25">
        <v>0.31</v>
      </c>
      <c r="AE145" s="25">
        <v>-1.1000000000000001</v>
      </c>
      <c r="AF145" s="31">
        <v>176.37</v>
      </c>
      <c r="AG145" s="31">
        <v>176.47</v>
      </c>
      <c r="AH145" s="22">
        <v>138.69999999999999</v>
      </c>
    </row>
    <row r="146" spans="1:34" s="5" customFormat="1" ht="18" customHeight="1" x14ac:dyDescent="0.3">
      <c r="A146" s="20">
        <v>143</v>
      </c>
      <c r="B146">
        <v>240653</v>
      </c>
      <c r="C146" t="s">
        <v>42</v>
      </c>
      <c r="D146" t="s">
        <v>3</v>
      </c>
      <c r="E146" t="s">
        <v>2</v>
      </c>
      <c r="F146">
        <v>160501</v>
      </c>
      <c r="G146">
        <v>1</v>
      </c>
      <c r="H146">
        <v>1</v>
      </c>
      <c r="I146">
        <v>2</v>
      </c>
      <c r="J146">
        <v>35</v>
      </c>
      <c r="K146">
        <v>4</v>
      </c>
      <c r="L146" s="22">
        <v>80.89</v>
      </c>
      <c r="M146">
        <v>17</v>
      </c>
      <c r="N146">
        <v>2.8</v>
      </c>
      <c r="O146">
        <v>16.7</v>
      </c>
      <c r="P146">
        <v>99.5</v>
      </c>
      <c r="Q146" s="25">
        <v>68</v>
      </c>
      <c r="R146" s="20">
        <v>143</v>
      </c>
      <c r="S146" s="27">
        <v>-2.09</v>
      </c>
      <c r="T146" s="26">
        <v>25.61</v>
      </c>
      <c r="U146" s="26">
        <v>21.58</v>
      </c>
      <c r="V146" s="26">
        <v>22.61</v>
      </c>
      <c r="W146" s="25">
        <v>0.19</v>
      </c>
      <c r="X146" s="25">
        <v>3.58</v>
      </c>
      <c r="Y146" s="25">
        <v>5.54</v>
      </c>
      <c r="Z146" s="25">
        <v>-0.35</v>
      </c>
      <c r="AA146" s="25">
        <v>-0.92</v>
      </c>
      <c r="AB146" s="25">
        <v>-0.45</v>
      </c>
      <c r="AC146" s="25">
        <v>-2.2400000000000002</v>
      </c>
      <c r="AD146" s="25">
        <v>3.64</v>
      </c>
      <c r="AE146" s="25">
        <v>-0.14000000000000001</v>
      </c>
      <c r="AF146" s="22">
        <v>170.2</v>
      </c>
      <c r="AG146" s="22">
        <v>163.92</v>
      </c>
      <c r="AH146" s="22">
        <v>133.55000000000001</v>
      </c>
    </row>
    <row r="147" spans="1:34" s="5" customFormat="1" ht="18" customHeight="1" x14ac:dyDescent="0.3">
      <c r="A147" s="20">
        <v>144</v>
      </c>
      <c r="B147">
        <v>240498</v>
      </c>
      <c r="C147" t="s">
        <v>42</v>
      </c>
      <c r="D147" t="s">
        <v>1</v>
      </c>
      <c r="E147">
        <v>210151</v>
      </c>
      <c r="F147">
        <v>190792</v>
      </c>
      <c r="G147">
        <v>2</v>
      </c>
      <c r="H147">
        <v>2</v>
      </c>
      <c r="I147">
        <v>1</v>
      </c>
      <c r="J147">
        <v>36.5</v>
      </c>
      <c r="K147">
        <v>5</v>
      </c>
      <c r="L147" s="22">
        <v>90.6</v>
      </c>
      <c r="M147">
        <v>17.2</v>
      </c>
      <c r="N147">
        <v>3.2</v>
      </c>
      <c r="O147">
        <v>18.8</v>
      </c>
      <c r="P147">
        <v>99.6</v>
      </c>
      <c r="Q147" s="25">
        <v>17.940000000000001</v>
      </c>
      <c r="R147" s="20">
        <v>144</v>
      </c>
      <c r="S147" s="25">
        <v>-1.3</v>
      </c>
      <c r="T147" s="25">
        <v>17.670000000000002</v>
      </c>
      <c r="U147" s="25">
        <v>15.55</v>
      </c>
      <c r="V147" s="25">
        <v>15.22</v>
      </c>
      <c r="W147" s="25">
        <v>-0.15</v>
      </c>
      <c r="X147" s="25">
        <v>5.19</v>
      </c>
      <c r="Y147" s="25">
        <v>7.65</v>
      </c>
      <c r="Z147" s="25">
        <v>-0.33</v>
      </c>
      <c r="AA147" s="25">
        <v>-0.32</v>
      </c>
      <c r="AB147" s="25">
        <v>-0.72</v>
      </c>
      <c r="AC147" s="25">
        <v>-5.78</v>
      </c>
      <c r="AD147" s="25">
        <v>-0.21</v>
      </c>
      <c r="AE147" s="25">
        <v>0.28000000000000003</v>
      </c>
      <c r="AF147" s="22">
        <v>141.61000000000001</v>
      </c>
      <c r="AG147" s="22">
        <v>141.28</v>
      </c>
      <c r="AH147" s="22">
        <v>125.9</v>
      </c>
    </row>
    <row r="148" spans="1:34" s="5" customFormat="1" ht="18" customHeight="1" x14ac:dyDescent="0.3">
      <c r="A148" s="20">
        <v>145</v>
      </c>
      <c r="B148">
        <v>240244</v>
      </c>
      <c r="C148" t="s">
        <v>42</v>
      </c>
      <c r="D148" t="s">
        <v>3</v>
      </c>
      <c r="E148" t="s">
        <v>7</v>
      </c>
      <c r="F148">
        <v>201665</v>
      </c>
      <c r="G148">
        <v>2</v>
      </c>
      <c r="H148">
        <v>2</v>
      </c>
      <c r="I148">
        <v>1.5</v>
      </c>
      <c r="J148">
        <v>33.5</v>
      </c>
      <c r="K148">
        <v>3.5</v>
      </c>
      <c r="L148" s="22">
        <v>93.83</v>
      </c>
      <c r="M148">
        <v>18</v>
      </c>
      <c r="N148">
        <v>3</v>
      </c>
      <c r="O148">
        <v>16.8</v>
      </c>
      <c r="P148">
        <v>99.5</v>
      </c>
      <c r="Q148" s="25">
        <v>36.46</v>
      </c>
      <c r="R148" s="20">
        <v>145</v>
      </c>
      <c r="S148" s="27">
        <v>-2.06</v>
      </c>
      <c r="T148" s="25">
        <v>16.34</v>
      </c>
      <c r="U148" s="25">
        <v>17.34</v>
      </c>
      <c r="V148" s="25">
        <v>13.75</v>
      </c>
      <c r="W148" s="25">
        <v>0.23</v>
      </c>
      <c r="X148" s="25">
        <v>4.87</v>
      </c>
      <c r="Y148" s="25">
        <v>6.4</v>
      </c>
      <c r="Z148" s="25">
        <v>-0.13</v>
      </c>
      <c r="AA148" s="25">
        <v>-0.78</v>
      </c>
      <c r="AB148" s="25">
        <v>-0.53</v>
      </c>
      <c r="AC148" s="25">
        <v>-3.13</v>
      </c>
      <c r="AD148" s="25">
        <v>4.22</v>
      </c>
      <c r="AE148" s="25">
        <v>-0.55000000000000004</v>
      </c>
      <c r="AF148" s="22">
        <v>159.61000000000001</v>
      </c>
      <c r="AG148" s="22">
        <v>151.97999999999999</v>
      </c>
      <c r="AH148" s="22">
        <v>128.49</v>
      </c>
    </row>
    <row r="149" spans="1:34" s="5" customFormat="1" ht="18" customHeight="1" x14ac:dyDescent="0.3">
      <c r="A149" s="20">
        <v>146</v>
      </c>
      <c r="B149">
        <v>240505</v>
      </c>
      <c r="C149" t="s">
        <v>42</v>
      </c>
      <c r="D149" t="s">
        <v>3</v>
      </c>
      <c r="E149">
        <v>210151</v>
      </c>
      <c r="F149">
        <v>211641</v>
      </c>
      <c r="G149">
        <v>1</v>
      </c>
      <c r="H149">
        <v>1</v>
      </c>
      <c r="I149">
        <v>1.5</v>
      </c>
      <c r="J149">
        <v>36</v>
      </c>
      <c r="K149">
        <v>4</v>
      </c>
      <c r="L149">
        <v>142.1</v>
      </c>
      <c r="M149">
        <v>15.9</v>
      </c>
      <c r="N149">
        <v>3.5</v>
      </c>
      <c r="O149">
        <v>22.3</v>
      </c>
      <c r="P149">
        <v>99.8</v>
      </c>
      <c r="Q149" s="25">
        <v>27.81</v>
      </c>
      <c r="R149" s="20">
        <v>146</v>
      </c>
      <c r="S149" s="26">
        <v>-1.79</v>
      </c>
      <c r="T149" s="27">
        <v>27.55</v>
      </c>
      <c r="U149" s="27">
        <v>24.16</v>
      </c>
      <c r="V149" s="27">
        <v>27.3</v>
      </c>
      <c r="W149" s="25">
        <v>0.11</v>
      </c>
      <c r="X149" s="25">
        <v>3.55</v>
      </c>
      <c r="Y149" s="25">
        <v>5.32</v>
      </c>
      <c r="Z149" s="25">
        <v>-0.33</v>
      </c>
      <c r="AA149" s="25">
        <v>-0.39</v>
      </c>
      <c r="AB149" s="25">
        <v>-0.64</v>
      </c>
      <c r="AC149" s="25">
        <v>-3.44</v>
      </c>
      <c r="AD149" s="25">
        <v>3.9</v>
      </c>
      <c r="AE149" s="25">
        <v>0.5</v>
      </c>
      <c r="AF149" s="22">
        <v>166.38</v>
      </c>
      <c r="AG149" s="22">
        <v>162.91999999999999</v>
      </c>
      <c r="AH149" s="22">
        <v>133.46</v>
      </c>
    </row>
    <row r="150" spans="1:34" s="5" customFormat="1" ht="18" customHeight="1" x14ac:dyDescent="0.3">
      <c r="A150" s="20">
        <v>147</v>
      </c>
      <c r="B150">
        <v>240366</v>
      </c>
      <c r="C150" t="s">
        <v>42</v>
      </c>
      <c r="D150" t="s">
        <v>3</v>
      </c>
      <c r="E150" t="s">
        <v>9</v>
      </c>
      <c r="F150">
        <v>200842</v>
      </c>
      <c r="G150">
        <v>1</v>
      </c>
      <c r="H150">
        <v>1</v>
      </c>
      <c r="I150">
        <v>2</v>
      </c>
      <c r="J150">
        <v>34</v>
      </c>
      <c r="K150">
        <v>3.5</v>
      </c>
      <c r="L150" s="22">
        <v>142.37</v>
      </c>
      <c r="M150">
        <v>17.3</v>
      </c>
      <c r="N150">
        <v>2.6</v>
      </c>
      <c r="O150">
        <v>14.9</v>
      </c>
      <c r="P150">
        <v>99.7</v>
      </c>
      <c r="Q150" s="25">
        <v>39.85</v>
      </c>
      <c r="R150" s="20">
        <v>147</v>
      </c>
      <c r="S150" s="29">
        <v>-2.58</v>
      </c>
      <c r="T150" s="25">
        <v>19.2</v>
      </c>
      <c r="U150" s="26">
        <v>19.79</v>
      </c>
      <c r="V150" s="25">
        <v>15.4</v>
      </c>
      <c r="W150" s="25">
        <v>0.34</v>
      </c>
      <c r="X150" s="25">
        <v>4.38</v>
      </c>
      <c r="Y150" s="25">
        <v>6.39</v>
      </c>
      <c r="Z150" s="25">
        <v>-0.64</v>
      </c>
      <c r="AA150" s="25">
        <v>-0.97</v>
      </c>
      <c r="AB150" s="25">
        <v>-0.45</v>
      </c>
      <c r="AC150" s="25">
        <v>-1.55</v>
      </c>
      <c r="AD150" s="25">
        <v>-2.0299999999999998</v>
      </c>
      <c r="AE150" s="25">
        <v>-0.23</v>
      </c>
      <c r="AF150" s="22">
        <v>173.79</v>
      </c>
      <c r="AG150" s="22">
        <v>165</v>
      </c>
      <c r="AH150" s="22">
        <v>136.27000000000001</v>
      </c>
    </row>
    <row r="151" spans="1:34" s="5" customFormat="1" ht="18" customHeight="1" x14ac:dyDescent="0.3">
      <c r="A151" s="20">
        <v>148</v>
      </c>
      <c r="B151">
        <v>240463</v>
      </c>
      <c r="C151" t="s">
        <v>42</v>
      </c>
      <c r="D151" t="s">
        <v>3</v>
      </c>
      <c r="E151">
        <v>210151</v>
      </c>
      <c r="F151">
        <v>190720</v>
      </c>
      <c r="G151">
        <v>1</v>
      </c>
      <c r="H151">
        <v>1</v>
      </c>
      <c r="I151">
        <v>1.5</v>
      </c>
      <c r="J151">
        <v>34</v>
      </c>
      <c r="K151">
        <v>4</v>
      </c>
      <c r="L151" s="22">
        <v>116.48</v>
      </c>
      <c r="M151">
        <v>16.899999999999999</v>
      </c>
      <c r="N151">
        <v>3.2</v>
      </c>
      <c r="O151">
        <v>19</v>
      </c>
      <c r="P151">
        <v>99.2</v>
      </c>
      <c r="Q151" s="25">
        <v>45.65</v>
      </c>
      <c r="R151" s="20">
        <v>148</v>
      </c>
      <c r="S151" s="26">
        <v>-1.8</v>
      </c>
      <c r="T151" s="25">
        <v>24</v>
      </c>
      <c r="U151" s="25">
        <v>18.55</v>
      </c>
      <c r="V151" s="25">
        <v>21.1</v>
      </c>
      <c r="W151" s="25">
        <v>0</v>
      </c>
      <c r="X151" s="25">
        <v>3.91</v>
      </c>
      <c r="Y151" s="25">
        <v>7.14</v>
      </c>
      <c r="Z151" s="25">
        <v>0.56000000000000005</v>
      </c>
      <c r="AA151" s="25">
        <v>-0.01</v>
      </c>
      <c r="AB151" s="25">
        <v>-0.69</v>
      </c>
      <c r="AC151" s="25">
        <v>-2.2999999999999998</v>
      </c>
      <c r="AD151" s="25">
        <v>9.44</v>
      </c>
      <c r="AE151" s="25">
        <v>-0.31</v>
      </c>
      <c r="AF151" s="22">
        <v>157.31</v>
      </c>
      <c r="AG151" s="22">
        <v>153.58000000000001</v>
      </c>
      <c r="AH151" s="22">
        <v>128.65</v>
      </c>
    </row>
    <row r="152" spans="1:34" s="5" customFormat="1" ht="18" customHeight="1" x14ac:dyDescent="0.3">
      <c r="A152" s="20">
        <v>149</v>
      </c>
      <c r="B152">
        <v>240106</v>
      </c>
      <c r="C152" t="s">
        <v>42</v>
      </c>
      <c r="D152" t="s">
        <v>1</v>
      </c>
      <c r="E152">
        <v>210064</v>
      </c>
      <c r="F152">
        <v>190809</v>
      </c>
      <c r="G152">
        <v>2</v>
      </c>
      <c r="H152">
        <v>2</v>
      </c>
      <c r="I152">
        <v>1</v>
      </c>
      <c r="J152">
        <v>38.5</v>
      </c>
      <c r="K152">
        <v>5</v>
      </c>
      <c r="L152" s="22">
        <v>113.24</v>
      </c>
      <c r="M152">
        <v>18</v>
      </c>
      <c r="N152">
        <v>3.3</v>
      </c>
      <c r="O152">
        <v>18.100000000000001</v>
      </c>
      <c r="P152">
        <v>99.8</v>
      </c>
      <c r="Q152" s="25">
        <v>34.17</v>
      </c>
      <c r="R152" s="20">
        <v>149</v>
      </c>
      <c r="S152" s="27">
        <v>-2.06</v>
      </c>
      <c r="T152" s="25">
        <v>18.78</v>
      </c>
      <c r="U152" s="25">
        <v>14.77</v>
      </c>
      <c r="V152" s="25">
        <v>14.4</v>
      </c>
      <c r="W152" s="25">
        <v>-0.25</v>
      </c>
      <c r="X152" s="25">
        <v>6.75</v>
      </c>
      <c r="Y152" s="26">
        <v>9.64</v>
      </c>
      <c r="Z152" s="25">
        <v>-0.14000000000000001</v>
      </c>
      <c r="AA152" s="25">
        <v>-0.24</v>
      </c>
      <c r="AB152" s="25">
        <v>-0.16</v>
      </c>
      <c r="AC152" s="25">
        <v>-6.43</v>
      </c>
      <c r="AD152" s="25">
        <v>2.79</v>
      </c>
      <c r="AE152" s="25">
        <v>-0.46</v>
      </c>
      <c r="AF152" s="22">
        <v>162.44999999999999</v>
      </c>
      <c r="AG152" s="22">
        <v>158.1</v>
      </c>
      <c r="AH152" s="22">
        <v>137.93</v>
      </c>
    </row>
    <row r="153" spans="1:34" s="5" customFormat="1" ht="18" customHeight="1" x14ac:dyDescent="0.3">
      <c r="A153" s="20">
        <v>150</v>
      </c>
      <c r="B153">
        <v>241289</v>
      </c>
      <c r="C153" t="s">
        <v>42</v>
      </c>
      <c r="D153" t="s">
        <v>3</v>
      </c>
      <c r="E153" t="s">
        <v>8</v>
      </c>
      <c r="F153">
        <v>211785</v>
      </c>
      <c r="G153">
        <v>2</v>
      </c>
      <c r="H153">
        <v>2</v>
      </c>
      <c r="I153"/>
      <c r="J153">
        <v>36.5</v>
      </c>
      <c r="K153">
        <v>4</v>
      </c>
      <c r="L153" s="22">
        <v>97.07</v>
      </c>
      <c r="M153">
        <v>17.8</v>
      </c>
      <c r="N153">
        <v>3</v>
      </c>
      <c r="O153">
        <v>17.100000000000001</v>
      </c>
      <c r="P153">
        <v>99.3</v>
      </c>
      <c r="Q153" s="25">
        <v>49.3</v>
      </c>
      <c r="R153" s="20">
        <v>150</v>
      </c>
      <c r="S153" s="27">
        <v>-2.0099999999999998</v>
      </c>
      <c r="T153" s="25">
        <v>15.13</v>
      </c>
      <c r="U153" s="25">
        <v>13.33</v>
      </c>
      <c r="V153" s="25">
        <v>12.3</v>
      </c>
      <c r="W153" s="25">
        <v>0.34</v>
      </c>
      <c r="X153" s="25">
        <v>2.41</v>
      </c>
      <c r="Y153" s="25">
        <v>4.12</v>
      </c>
      <c r="Z153" s="25">
        <v>-0.1</v>
      </c>
      <c r="AA153" s="25">
        <v>-0.28999999999999998</v>
      </c>
      <c r="AB153" s="25">
        <v>-0.66</v>
      </c>
      <c r="AC153" s="25">
        <v>1.26</v>
      </c>
      <c r="AD153" s="25">
        <v>4.9000000000000004</v>
      </c>
      <c r="AE153" s="25">
        <v>-1.1200000000000001</v>
      </c>
      <c r="AF153" s="22">
        <v>163.79</v>
      </c>
      <c r="AG153" s="22">
        <v>156.87</v>
      </c>
      <c r="AH153" s="22">
        <v>128.63999999999999</v>
      </c>
    </row>
    <row r="154" spans="1:34" s="5" customFormat="1" ht="18" customHeight="1" x14ac:dyDescent="0.3">
      <c r="A154" s="20">
        <v>151</v>
      </c>
      <c r="B154">
        <v>240184</v>
      </c>
      <c r="C154" t="s">
        <v>42</v>
      </c>
      <c r="D154" t="s">
        <v>3</v>
      </c>
      <c r="E154" t="s">
        <v>7</v>
      </c>
      <c r="F154">
        <v>181422</v>
      </c>
      <c r="G154">
        <v>1</v>
      </c>
      <c r="H154">
        <v>1</v>
      </c>
      <c r="I154">
        <v>1.5</v>
      </c>
      <c r="J154">
        <v>34</v>
      </c>
      <c r="K154">
        <v>4</v>
      </c>
      <c r="L154" s="22">
        <v>90.6</v>
      </c>
      <c r="M154">
        <v>17.100000000000001</v>
      </c>
      <c r="N154">
        <v>3.1</v>
      </c>
      <c r="O154">
        <v>18.3</v>
      </c>
      <c r="P154">
        <v>99.4</v>
      </c>
      <c r="Q154" s="25">
        <v>29.45</v>
      </c>
      <c r="R154" s="20">
        <v>151</v>
      </c>
      <c r="S154" s="26">
        <v>-1.6</v>
      </c>
      <c r="T154" s="25">
        <v>17.899999999999999</v>
      </c>
      <c r="U154" s="25">
        <v>16.649999999999999</v>
      </c>
      <c r="V154" s="25">
        <v>14.62</v>
      </c>
      <c r="W154" s="25">
        <v>0.17</v>
      </c>
      <c r="X154" s="25">
        <v>4.1500000000000004</v>
      </c>
      <c r="Y154" s="25">
        <v>6.35</v>
      </c>
      <c r="Z154" s="25">
        <v>0.35</v>
      </c>
      <c r="AA154" s="25">
        <v>-0.53</v>
      </c>
      <c r="AB154" s="25">
        <v>-0.89</v>
      </c>
      <c r="AC154" s="25">
        <v>-2.93</v>
      </c>
      <c r="AD154" s="25">
        <v>9.99</v>
      </c>
      <c r="AE154" s="25">
        <v>-0.83</v>
      </c>
      <c r="AF154" s="22">
        <v>148.9</v>
      </c>
      <c r="AG154" s="22">
        <v>144.09</v>
      </c>
      <c r="AH154" s="22">
        <v>123.51</v>
      </c>
    </row>
    <row r="155" spans="1:34" s="5" customFormat="1" ht="18" customHeight="1" x14ac:dyDescent="0.3">
      <c r="A155" s="20">
        <v>152</v>
      </c>
      <c r="B155">
        <v>240080</v>
      </c>
      <c r="C155" t="s">
        <v>42</v>
      </c>
      <c r="D155" t="s">
        <v>3</v>
      </c>
      <c r="E155">
        <v>200102</v>
      </c>
      <c r="F155">
        <v>210354</v>
      </c>
      <c r="G155">
        <v>2</v>
      </c>
      <c r="H155">
        <v>2</v>
      </c>
      <c r="I155">
        <v>1.5</v>
      </c>
      <c r="J155">
        <v>36</v>
      </c>
      <c r="K155">
        <v>3.5</v>
      </c>
      <c r="L155" s="22">
        <v>106.77</v>
      </c>
      <c r="M155">
        <v>17.5</v>
      </c>
      <c r="N155">
        <v>3.4</v>
      </c>
      <c r="O155">
        <v>19.7</v>
      </c>
      <c r="P155">
        <v>99.4</v>
      </c>
      <c r="Q155" s="25">
        <v>53.45</v>
      </c>
      <c r="R155" s="20">
        <v>152</v>
      </c>
      <c r="S155" s="25">
        <v>-1.35</v>
      </c>
      <c r="T155" s="25">
        <v>19.190000000000001</v>
      </c>
      <c r="U155" s="25">
        <v>17.68</v>
      </c>
      <c r="V155" s="25">
        <v>20.77</v>
      </c>
      <c r="W155" s="25">
        <v>-0.02</v>
      </c>
      <c r="X155" s="25">
        <v>4.1900000000000004</v>
      </c>
      <c r="Y155" s="25">
        <v>6.94</v>
      </c>
      <c r="Z155" s="25">
        <v>-0.85</v>
      </c>
      <c r="AA155" s="25">
        <v>-0.7</v>
      </c>
      <c r="AB155" s="25">
        <v>-0.83</v>
      </c>
      <c r="AC155" s="25">
        <v>-0.89</v>
      </c>
      <c r="AD155" s="25">
        <v>6.81</v>
      </c>
      <c r="AE155" s="25">
        <v>-0.06</v>
      </c>
      <c r="AF155" s="22">
        <v>153.72999999999999</v>
      </c>
      <c r="AG155" s="22">
        <v>151.94</v>
      </c>
      <c r="AH155" s="22">
        <v>130.34</v>
      </c>
    </row>
    <row r="156" spans="1:34" s="5" customFormat="1" ht="18" customHeight="1" x14ac:dyDescent="0.3">
      <c r="A156" s="20">
        <v>153</v>
      </c>
      <c r="B156">
        <v>242051</v>
      </c>
      <c r="C156" t="s">
        <v>42</v>
      </c>
      <c r="D156" t="s">
        <v>1</v>
      </c>
      <c r="E156" t="s">
        <v>55</v>
      </c>
      <c r="F156">
        <v>201560</v>
      </c>
      <c r="G156">
        <v>1</v>
      </c>
      <c r="H156">
        <v>1</v>
      </c>
      <c r="I156">
        <v>1</v>
      </c>
      <c r="J156">
        <v>33.5</v>
      </c>
      <c r="K156">
        <v>4</v>
      </c>
      <c r="L156" s="22">
        <v>55</v>
      </c>
      <c r="M156">
        <v>16.399999999999999</v>
      </c>
      <c r="N156">
        <v>2.4</v>
      </c>
      <c r="O156">
        <v>14.8</v>
      </c>
      <c r="P156">
        <v>99.7</v>
      </c>
      <c r="Q156" s="25">
        <v>44</v>
      </c>
      <c r="R156" s="20">
        <v>153</v>
      </c>
      <c r="S156" s="25"/>
      <c r="T156" s="25"/>
      <c r="U156" s="25"/>
      <c r="V156" s="25"/>
      <c r="W156" s="25">
        <v>0.22</v>
      </c>
      <c r="X156" s="25">
        <v>1.41</v>
      </c>
      <c r="Y156" s="25">
        <v>4.2300000000000004</v>
      </c>
      <c r="Z156" s="25"/>
      <c r="AA156" s="25"/>
      <c r="AB156" s="25">
        <v>-0.54</v>
      </c>
      <c r="AC156" s="25"/>
      <c r="AD156" s="25"/>
      <c r="AE156" s="25"/>
      <c r="AF156" s="31">
        <v>177.02</v>
      </c>
      <c r="AG156" s="22">
        <v>169.36</v>
      </c>
      <c r="AH156" s="22">
        <v>133.52000000000001</v>
      </c>
    </row>
    <row r="157" spans="1:34" s="5" customFormat="1" ht="18" customHeight="1" x14ac:dyDescent="0.3">
      <c r="A157" s="20">
        <v>154</v>
      </c>
      <c r="B157">
        <v>240324</v>
      </c>
      <c r="C157" t="s">
        <v>42</v>
      </c>
      <c r="D157" t="s">
        <v>3</v>
      </c>
      <c r="E157" t="s">
        <v>9</v>
      </c>
      <c r="F157">
        <v>210388</v>
      </c>
      <c r="G157">
        <v>1</v>
      </c>
      <c r="H157">
        <v>1</v>
      </c>
      <c r="I157">
        <v>1.5</v>
      </c>
      <c r="J157">
        <v>35.5</v>
      </c>
      <c r="K157">
        <v>4</v>
      </c>
      <c r="L157" s="22">
        <v>116.48</v>
      </c>
      <c r="M157">
        <v>18.2</v>
      </c>
      <c r="N157">
        <v>2.6</v>
      </c>
      <c r="O157">
        <v>14.5</v>
      </c>
      <c r="P157">
        <v>99.7</v>
      </c>
      <c r="Q157" s="25">
        <v>32.090000000000003</v>
      </c>
      <c r="R157" s="20">
        <v>154</v>
      </c>
      <c r="S157" s="25">
        <v>-1.39</v>
      </c>
      <c r="T157" s="25">
        <v>18.95</v>
      </c>
      <c r="U157" s="26">
        <v>21.31</v>
      </c>
      <c r="V157" s="25">
        <v>16.3</v>
      </c>
      <c r="W157" s="25">
        <v>0.14000000000000001</v>
      </c>
      <c r="X157" s="25">
        <v>2.4700000000000002</v>
      </c>
      <c r="Y157" s="25">
        <v>4.5199999999999996</v>
      </c>
      <c r="Z157" s="25">
        <v>-0.3</v>
      </c>
      <c r="AA157" s="25">
        <v>-0.49</v>
      </c>
      <c r="AB157" s="25">
        <v>-0.44</v>
      </c>
      <c r="AC157" s="25">
        <v>-0.97</v>
      </c>
      <c r="AD157" s="25">
        <v>4.63</v>
      </c>
      <c r="AE157" s="25">
        <v>-0.66</v>
      </c>
      <c r="AF157" s="22">
        <v>161.96</v>
      </c>
      <c r="AG157" s="22">
        <v>159.52000000000001</v>
      </c>
      <c r="AH157" s="22">
        <v>132.91999999999999</v>
      </c>
    </row>
    <row r="158" spans="1:34" s="5" customFormat="1" ht="18" customHeight="1" x14ac:dyDescent="0.3">
      <c r="A158" s="20">
        <v>155</v>
      </c>
      <c r="B158">
        <v>240101</v>
      </c>
      <c r="C158" t="s">
        <v>42</v>
      </c>
      <c r="D158" t="s">
        <v>3</v>
      </c>
      <c r="E158">
        <v>210064</v>
      </c>
      <c r="F158">
        <v>191297</v>
      </c>
      <c r="G158">
        <v>2</v>
      </c>
      <c r="H158">
        <v>2</v>
      </c>
      <c r="I158">
        <v>2</v>
      </c>
      <c r="J158">
        <v>35.5</v>
      </c>
      <c r="K158">
        <v>4</v>
      </c>
      <c r="L158" s="22">
        <v>106.77</v>
      </c>
      <c r="M158">
        <v>18</v>
      </c>
      <c r="N158">
        <v>3</v>
      </c>
      <c r="O158">
        <v>16.7</v>
      </c>
      <c r="P158">
        <v>99.8</v>
      </c>
      <c r="Q158" s="25">
        <v>32.01</v>
      </c>
      <c r="R158" s="20">
        <v>155</v>
      </c>
      <c r="S158" s="27">
        <v>-2.11</v>
      </c>
      <c r="T158" s="25">
        <v>14.32</v>
      </c>
      <c r="U158" s="25">
        <v>11.38</v>
      </c>
      <c r="V158" s="25">
        <v>9.69</v>
      </c>
      <c r="W158" s="25">
        <v>0.14000000000000001</v>
      </c>
      <c r="X158" s="25">
        <v>2.7</v>
      </c>
      <c r="Y158" s="25">
        <v>5.22</v>
      </c>
      <c r="Z158" s="25">
        <v>-0.26</v>
      </c>
      <c r="AA158" s="25">
        <v>-0.28999999999999998</v>
      </c>
      <c r="AB158" s="25">
        <v>-0.16</v>
      </c>
      <c r="AC158" s="25">
        <v>-4.1900000000000004</v>
      </c>
      <c r="AD158" s="25">
        <v>-1.48</v>
      </c>
      <c r="AE158" s="25">
        <v>-0.51</v>
      </c>
      <c r="AF158" s="22">
        <v>150.15</v>
      </c>
      <c r="AG158" s="22">
        <v>143.57</v>
      </c>
      <c r="AH158" s="22">
        <v>123.74</v>
      </c>
    </row>
    <row r="159" spans="1:34" s="5" customFormat="1" ht="18" customHeight="1" x14ac:dyDescent="0.3">
      <c r="A159" s="20">
        <v>156</v>
      </c>
      <c r="B159">
        <v>240438</v>
      </c>
      <c r="C159" t="s">
        <v>42</v>
      </c>
      <c r="D159" t="s">
        <v>3</v>
      </c>
      <c r="E159" t="s">
        <v>2</v>
      </c>
      <c r="F159">
        <v>180308</v>
      </c>
      <c r="G159">
        <v>2</v>
      </c>
      <c r="H159">
        <v>2</v>
      </c>
      <c r="I159">
        <v>1.5</v>
      </c>
      <c r="J159">
        <v>34</v>
      </c>
      <c r="K159">
        <v>3</v>
      </c>
      <c r="L159" s="22">
        <v>100.3</v>
      </c>
      <c r="M159">
        <v>16.3</v>
      </c>
      <c r="N159">
        <v>2.5</v>
      </c>
      <c r="O159">
        <v>15.7</v>
      </c>
      <c r="P159">
        <v>99.9</v>
      </c>
      <c r="Q159" s="25">
        <v>44.02</v>
      </c>
      <c r="R159" s="20">
        <v>156</v>
      </c>
      <c r="S159" s="29">
        <v>-2.66</v>
      </c>
      <c r="T159" s="25">
        <v>22.27</v>
      </c>
      <c r="U159" s="26">
        <v>19.690000000000001</v>
      </c>
      <c r="V159" s="25">
        <v>21.33</v>
      </c>
      <c r="W159" s="25">
        <v>-0.04</v>
      </c>
      <c r="X159" s="25">
        <v>2.64</v>
      </c>
      <c r="Y159" s="25">
        <v>3.89</v>
      </c>
      <c r="Z159" s="25">
        <v>-0.86</v>
      </c>
      <c r="AA159" s="25">
        <v>-1.19</v>
      </c>
      <c r="AB159" s="25">
        <v>-0.41</v>
      </c>
      <c r="AC159" s="25">
        <v>-2.06</v>
      </c>
      <c r="AD159" s="25">
        <v>1.62</v>
      </c>
      <c r="AE159" s="25">
        <v>-0.3</v>
      </c>
      <c r="AF159" s="31">
        <v>180.45</v>
      </c>
      <c r="AG159" s="22">
        <v>170.85</v>
      </c>
      <c r="AH159" s="22">
        <v>137.85</v>
      </c>
    </row>
    <row r="160" spans="1:34" s="5" customFormat="1" ht="18" customHeight="1" x14ac:dyDescent="0.3">
      <c r="A160" s="20">
        <v>157</v>
      </c>
      <c r="B160">
        <v>241282</v>
      </c>
      <c r="C160" t="s">
        <v>42</v>
      </c>
      <c r="D160" t="s">
        <v>3</v>
      </c>
      <c r="E160" t="s">
        <v>8</v>
      </c>
      <c r="F160">
        <v>200132</v>
      </c>
      <c r="G160">
        <v>1</v>
      </c>
      <c r="H160">
        <v>1</v>
      </c>
      <c r="I160"/>
      <c r="J160">
        <v>32</v>
      </c>
      <c r="K160">
        <v>3</v>
      </c>
      <c r="L160" s="22">
        <v>77.650000000000006</v>
      </c>
      <c r="M160">
        <v>17.8</v>
      </c>
      <c r="N160">
        <v>2.5</v>
      </c>
      <c r="O160">
        <v>13.9</v>
      </c>
      <c r="P160">
        <v>99.9</v>
      </c>
      <c r="Q160" s="25">
        <v>54.07</v>
      </c>
      <c r="R160" s="20">
        <v>157</v>
      </c>
      <c r="S160" s="29">
        <v>-2.44</v>
      </c>
      <c r="T160" s="25">
        <v>20.47</v>
      </c>
      <c r="U160" s="26">
        <v>21.15</v>
      </c>
      <c r="V160" s="25">
        <v>18.71</v>
      </c>
      <c r="W160" s="25">
        <v>0.36</v>
      </c>
      <c r="X160" s="25">
        <v>3.84</v>
      </c>
      <c r="Y160" s="25">
        <v>6.68</v>
      </c>
      <c r="Z160" s="25">
        <v>-1.1299999999999999</v>
      </c>
      <c r="AA160" s="25">
        <v>-0.82</v>
      </c>
      <c r="AB160" s="25">
        <v>-0.25</v>
      </c>
      <c r="AC160" s="25">
        <v>1.59</v>
      </c>
      <c r="AD160" s="25">
        <v>1.96</v>
      </c>
      <c r="AE160" s="25">
        <v>-0.21</v>
      </c>
      <c r="AF160" s="31">
        <v>177.03</v>
      </c>
      <c r="AG160" s="22">
        <v>170.31</v>
      </c>
      <c r="AH160" s="22">
        <v>135.55000000000001</v>
      </c>
    </row>
    <row r="161" spans="1:34" s="5" customFormat="1" ht="18" customHeight="1" x14ac:dyDescent="0.3">
      <c r="A161" s="20">
        <v>158</v>
      </c>
      <c r="B161">
        <v>240249</v>
      </c>
      <c r="C161" t="s">
        <v>42</v>
      </c>
      <c r="D161" t="s">
        <v>3</v>
      </c>
      <c r="E161" t="s">
        <v>7</v>
      </c>
      <c r="F161">
        <v>182033</v>
      </c>
      <c r="G161">
        <v>1</v>
      </c>
      <c r="H161">
        <v>1</v>
      </c>
      <c r="I161">
        <v>2</v>
      </c>
      <c r="J161">
        <v>32.5</v>
      </c>
      <c r="K161">
        <v>3</v>
      </c>
      <c r="L161" s="22">
        <v>119.72</v>
      </c>
      <c r="M161">
        <v>15.5</v>
      </c>
      <c r="N161">
        <v>3</v>
      </c>
      <c r="O161">
        <v>19.5</v>
      </c>
      <c r="P161">
        <v>99.5</v>
      </c>
      <c r="Q161" s="25">
        <v>40.92</v>
      </c>
      <c r="R161" s="20">
        <v>158</v>
      </c>
      <c r="S161" s="28">
        <v>-2.97</v>
      </c>
      <c r="T161" s="25">
        <v>13.06</v>
      </c>
      <c r="U161" s="25">
        <v>13.06</v>
      </c>
      <c r="V161" s="25">
        <v>10.34</v>
      </c>
      <c r="W161" s="25">
        <v>0.19</v>
      </c>
      <c r="X161" s="25">
        <v>1.1599999999999999</v>
      </c>
      <c r="Y161" s="25">
        <v>2.88</v>
      </c>
      <c r="Z161" s="25">
        <v>-7.0000000000000007E-2</v>
      </c>
      <c r="AA161" s="25">
        <v>-0.77</v>
      </c>
      <c r="AB161" s="25">
        <v>-0.32</v>
      </c>
      <c r="AC161" s="25">
        <v>-4.01</v>
      </c>
      <c r="AD161" s="25">
        <v>2.4300000000000002</v>
      </c>
      <c r="AE161" s="25">
        <v>-0.31</v>
      </c>
      <c r="AF161" s="22">
        <v>164.22</v>
      </c>
      <c r="AG161" s="22">
        <v>151.16999999999999</v>
      </c>
      <c r="AH161" s="22">
        <v>124.28</v>
      </c>
    </row>
    <row r="162" spans="1:34" s="5" customFormat="1" ht="18" customHeight="1" x14ac:dyDescent="0.3">
      <c r="A162" s="20">
        <v>159</v>
      </c>
      <c r="B162">
        <v>240860</v>
      </c>
      <c r="C162" t="s">
        <v>42</v>
      </c>
      <c r="D162" t="s">
        <v>3</v>
      </c>
      <c r="E162" t="s">
        <v>54</v>
      </c>
      <c r="F162">
        <v>221114</v>
      </c>
      <c r="G162">
        <v>1</v>
      </c>
      <c r="H162">
        <v>1</v>
      </c>
      <c r="I162">
        <v>2</v>
      </c>
      <c r="J162">
        <v>32.5</v>
      </c>
      <c r="K162">
        <v>3</v>
      </c>
      <c r="L162" s="22">
        <v>80.89</v>
      </c>
      <c r="M162">
        <v>15.8</v>
      </c>
      <c r="N162">
        <v>2.4</v>
      </c>
      <c r="O162">
        <v>15.5</v>
      </c>
      <c r="P162">
        <v>99.7</v>
      </c>
      <c r="Q162" s="25">
        <v>54.32</v>
      </c>
      <c r="R162" s="20">
        <v>159</v>
      </c>
      <c r="S162" s="29">
        <v>-2.5</v>
      </c>
      <c r="T162" s="25">
        <v>20.059999999999999</v>
      </c>
      <c r="U162" s="25">
        <v>17.84</v>
      </c>
      <c r="V162" s="25">
        <v>18.61</v>
      </c>
      <c r="W162" s="25">
        <v>0.34</v>
      </c>
      <c r="X162" s="25">
        <v>2.44</v>
      </c>
      <c r="Y162" s="25">
        <v>3.38</v>
      </c>
      <c r="Z162" s="25">
        <v>-0.31</v>
      </c>
      <c r="AA162" s="25">
        <v>-0.51</v>
      </c>
      <c r="AB162" s="25">
        <v>-0.39</v>
      </c>
      <c r="AC162" s="25">
        <v>0.26</v>
      </c>
      <c r="AD162" s="25">
        <v>2.52</v>
      </c>
      <c r="AE162" s="25">
        <v>0.26</v>
      </c>
      <c r="AF162" s="22">
        <v>174.56</v>
      </c>
      <c r="AG162" s="22">
        <v>165.61</v>
      </c>
      <c r="AH162" s="22">
        <v>133.05000000000001</v>
      </c>
    </row>
    <row r="163" spans="1:34" s="5" customFormat="1" ht="18" customHeight="1" x14ac:dyDescent="0.3">
      <c r="A163" s="20">
        <v>160</v>
      </c>
      <c r="B163">
        <v>240801</v>
      </c>
      <c r="C163" t="s">
        <v>42</v>
      </c>
      <c r="D163" t="s">
        <v>1</v>
      </c>
      <c r="E163" t="s">
        <v>54</v>
      </c>
      <c r="F163">
        <v>180047</v>
      </c>
      <c r="G163">
        <v>1</v>
      </c>
      <c r="H163">
        <v>1</v>
      </c>
      <c r="I163">
        <v>1</v>
      </c>
      <c r="J163">
        <v>33.5</v>
      </c>
      <c r="K163">
        <v>3</v>
      </c>
      <c r="L163" s="22">
        <v>71.180000000000007</v>
      </c>
      <c r="M163">
        <v>16.5</v>
      </c>
      <c r="N163">
        <v>3.1</v>
      </c>
      <c r="O163">
        <v>18.600000000000001</v>
      </c>
      <c r="P163">
        <v>99.8</v>
      </c>
      <c r="Q163" s="25">
        <v>47</v>
      </c>
      <c r="R163" s="20">
        <v>160</v>
      </c>
      <c r="S163" s="29">
        <v>-2.39</v>
      </c>
      <c r="T163" s="25">
        <v>19.05</v>
      </c>
      <c r="U163" s="25">
        <v>17.22</v>
      </c>
      <c r="V163" s="25">
        <v>17.7</v>
      </c>
      <c r="W163" s="25">
        <v>0.33</v>
      </c>
      <c r="X163" s="25">
        <v>1.31</v>
      </c>
      <c r="Y163" s="25">
        <v>2.65</v>
      </c>
      <c r="Z163" s="25">
        <v>-0.42</v>
      </c>
      <c r="AA163" s="25">
        <v>-0.48</v>
      </c>
      <c r="AB163" s="25">
        <v>-0.85</v>
      </c>
      <c r="AC163" s="26">
        <v>3.12</v>
      </c>
      <c r="AD163" s="25">
        <v>3.17</v>
      </c>
      <c r="AE163" s="25">
        <v>-1.01</v>
      </c>
      <c r="AF163" s="31">
        <v>180.12</v>
      </c>
      <c r="AG163" s="22">
        <v>169.56</v>
      </c>
      <c r="AH163" s="22">
        <v>132.54</v>
      </c>
    </row>
    <row r="164" spans="1:34" s="5" customFormat="1" ht="18" customHeight="1" x14ac:dyDescent="0.3">
      <c r="A164" s="20">
        <v>161</v>
      </c>
      <c r="B164">
        <v>240571</v>
      </c>
      <c r="C164" t="s">
        <v>42</v>
      </c>
      <c r="D164" t="s">
        <v>3</v>
      </c>
      <c r="E164" t="s">
        <v>5</v>
      </c>
      <c r="F164">
        <v>180400</v>
      </c>
      <c r="G164">
        <v>1</v>
      </c>
      <c r="H164">
        <v>1</v>
      </c>
      <c r="I164">
        <v>2</v>
      </c>
      <c r="J164">
        <v>33</v>
      </c>
      <c r="K164">
        <v>3</v>
      </c>
      <c r="L164" s="22">
        <v>106.77</v>
      </c>
      <c r="M164">
        <v>17.399999999999999</v>
      </c>
      <c r="N164">
        <v>3.4</v>
      </c>
      <c r="O164">
        <v>19.8</v>
      </c>
      <c r="P164">
        <v>99.4</v>
      </c>
      <c r="Q164" s="25">
        <v>44.71</v>
      </c>
      <c r="R164" s="20">
        <v>161</v>
      </c>
      <c r="S164" s="27">
        <v>-1.97</v>
      </c>
      <c r="T164" s="25">
        <v>15.87</v>
      </c>
      <c r="U164" s="26">
        <v>20.12</v>
      </c>
      <c r="V164" s="25">
        <v>17.25</v>
      </c>
      <c r="W164" s="25">
        <v>0.42</v>
      </c>
      <c r="X164" s="25">
        <v>3.75</v>
      </c>
      <c r="Y164" s="25">
        <v>4.99</v>
      </c>
      <c r="Z164" s="25">
        <v>-1.18</v>
      </c>
      <c r="AA164" s="25">
        <v>-1.32</v>
      </c>
      <c r="AB164" s="25">
        <v>-0.27</v>
      </c>
      <c r="AC164" s="25">
        <v>-1.07</v>
      </c>
      <c r="AD164" s="25">
        <v>-1.99</v>
      </c>
      <c r="AE164" s="25">
        <v>-0.14000000000000001</v>
      </c>
      <c r="AF164" s="22">
        <v>160.13</v>
      </c>
      <c r="AG164" s="22">
        <v>153.76</v>
      </c>
      <c r="AH164" s="22">
        <v>127.1</v>
      </c>
    </row>
    <row r="165" spans="1:34" s="5" customFormat="1" ht="18" customHeight="1" x14ac:dyDescent="0.3">
      <c r="A165" s="20">
        <v>162</v>
      </c>
      <c r="B165">
        <v>240765</v>
      </c>
      <c r="C165" t="s">
        <v>42</v>
      </c>
      <c r="D165" t="s">
        <v>1</v>
      </c>
      <c r="E165" t="s">
        <v>4</v>
      </c>
      <c r="F165">
        <v>191672</v>
      </c>
      <c r="G165">
        <v>2</v>
      </c>
      <c r="H165">
        <v>2</v>
      </c>
      <c r="I165">
        <v>1</v>
      </c>
      <c r="J165">
        <v>32.5</v>
      </c>
      <c r="K165">
        <v>3</v>
      </c>
      <c r="L165" s="22">
        <v>71.180000000000007</v>
      </c>
      <c r="M165">
        <v>16.3</v>
      </c>
      <c r="N165">
        <v>2.8</v>
      </c>
      <c r="O165">
        <v>17.100000000000001</v>
      </c>
      <c r="P165">
        <v>99.9</v>
      </c>
      <c r="Q165" s="25">
        <v>61</v>
      </c>
      <c r="R165" s="20">
        <v>162</v>
      </c>
      <c r="S165" s="29">
        <v>-2.5099999999999998</v>
      </c>
      <c r="T165" s="25">
        <v>14.02</v>
      </c>
      <c r="U165" s="25">
        <v>13.45</v>
      </c>
      <c r="V165" s="25">
        <v>14.22</v>
      </c>
      <c r="W165" s="25">
        <v>0.27</v>
      </c>
      <c r="X165" s="25">
        <v>3.13</v>
      </c>
      <c r="Y165" s="25">
        <v>5.4</v>
      </c>
      <c r="Z165" s="25">
        <v>-0.32</v>
      </c>
      <c r="AA165" s="25">
        <v>-0.48</v>
      </c>
      <c r="AB165" s="25">
        <v>-0.44</v>
      </c>
      <c r="AC165" s="25">
        <v>-2.04</v>
      </c>
      <c r="AD165" s="25">
        <v>-0.39</v>
      </c>
      <c r="AE165" s="25">
        <v>0.09</v>
      </c>
      <c r="AF165" s="22">
        <v>161.04</v>
      </c>
      <c r="AG165" s="22">
        <v>153.69999999999999</v>
      </c>
      <c r="AH165" s="22">
        <v>129.83000000000001</v>
      </c>
    </row>
    <row r="166" spans="1:34" s="5" customFormat="1" ht="18" customHeight="1" x14ac:dyDescent="0.3">
      <c r="A166" s="20">
        <v>163</v>
      </c>
      <c r="B166">
        <v>241243</v>
      </c>
      <c r="C166" t="s">
        <v>42</v>
      </c>
      <c r="D166" t="s">
        <v>3</v>
      </c>
      <c r="E166" t="s">
        <v>4</v>
      </c>
      <c r="F166">
        <v>191073</v>
      </c>
      <c r="G166">
        <v>2</v>
      </c>
      <c r="H166">
        <v>2</v>
      </c>
      <c r="I166"/>
      <c r="J166">
        <v>36.5</v>
      </c>
      <c r="K166">
        <v>4</v>
      </c>
      <c r="L166" s="22">
        <v>71.180000000000007</v>
      </c>
      <c r="M166">
        <v>16.3</v>
      </c>
      <c r="N166">
        <v>3.1</v>
      </c>
      <c r="O166">
        <v>18.8</v>
      </c>
      <c r="P166">
        <v>99.3</v>
      </c>
      <c r="Q166" s="25">
        <v>30.93</v>
      </c>
      <c r="R166" s="20">
        <v>163</v>
      </c>
      <c r="S166" s="29">
        <v>-2.56</v>
      </c>
      <c r="T166" s="25">
        <v>9.69</v>
      </c>
      <c r="U166" s="25">
        <v>7.51</v>
      </c>
      <c r="V166" s="25">
        <v>8.18</v>
      </c>
      <c r="W166" s="25">
        <v>-0.16</v>
      </c>
      <c r="X166" s="25">
        <v>4.4800000000000004</v>
      </c>
      <c r="Y166" s="25">
        <v>7.34</v>
      </c>
      <c r="Z166" s="25">
        <v>0.47</v>
      </c>
      <c r="AA166" s="25">
        <v>-0.35</v>
      </c>
      <c r="AB166" s="25">
        <v>-0.56000000000000005</v>
      </c>
      <c r="AC166" s="25">
        <v>-2.39</v>
      </c>
      <c r="AD166" s="25">
        <v>-1.48</v>
      </c>
      <c r="AE166" s="25">
        <v>-0.33</v>
      </c>
      <c r="AF166" s="22">
        <v>159.66</v>
      </c>
      <c r="AG166" s="22">
        <v>150.94</v>
      </c>
      <c r="AH166" s="22">
        <v>131.63</v>
      </c>
    </row>
    <row r="167" spans="1:34" s="5" customFormat="1" ht="18" customHeight="1" x14ac:dyDescent="0.3">
      <c r="A167" s="20">
        <v>164</v>
      </c>
      <c r="B167">
        <v>241360</v>
      </c>
      <c r="C167" t="s">
        <v>42</v>
      </c>
      <c r="D167" t="s">
        <v>3</v>
      </c>
      <c r="E167" t="s">
        <v>55</v>
      </c>
      <c r="F167">
        <v>210805</v>
      </c>
      <c r="G167">
        <v>1</v>
      </c>
      <c r="H167">
        <v>1</v>
      </c>
      <c r="I167">
        <v>1.5</v>
      </c>
      <c r="J167">
        <v>34</v>
      </c>
      <c r="K167">
        <v>3.5</v>
      </c>
      <c r="L167" s="22">
        <v>90.6</v>
      </c>
      <c r="M167">
        <v>17</v>
      </c>
      <c r="N167">
        <v>3.1</v>
      </c>
      <c r="O167">
        <v>18</v>
      </c>
      <c r="P167">
        <v>99.5</v>
      </c>
      <c r="Q167" s="25">
        <v>44.54</v>
      </c>
      <c r="R167" s="20">
        <v>164</v>
      </c>
      <c r="S167" s="27">
        <v>-1.92</v>
      </c>
      <c r="T167" s="26">
        <v>24.38</v>
      </c>
      <c r="U167" s="26">
        <v>21.07</v>
      </c>
      <c r="V167" s="25">
        <v>20.67</v>
      </c>
      <c r="W167" s="25">
        <v>0.26</v>
      </c>
      <c r="X167" s="25">
        <v>4.71</v>
      </c>
      <c r="Y167" s="25">
        <v>6.94</v>
      </c>
      <c r="Z167" s="25"/>
      <c r="AA167" s="25"/>
      <c r="AB167" s="25"/>
      <c r="AC167" s="25">
        <v>0.99</v>
      </c>
      <c r="AD167" s="25">
        <v>6.03</v>
      </c>
      <c r="AE167" s="25">
        <v>-0.83</v>
      </c>
      <c r="AF167" s="22">
        <v>173.63</v>
      </c>
      <c r="AG167" s="22">
        <v>167.97</v>
      </c>
      <c r="AH167" s="22">
        <v>135.5</v>
      </c>
    </row>
    <row r="168" spans="1:34" s="5" customFormat="1" ht="18" customHeight="1" x14ac:dyDescent="0.3">
      <c r="A168" s="20">
        <v>165</v>
      </c>
      <c r="B168">
        <v>240462</v>
      </c>
      <c r="C168" t="s">
        <v>42</v>
      </c>
      <c r="D168" t="s">
        <v>1</v>
      </c>
      <c r="E168">
        <v>210151</v>
      </c>
      <c r="F168">
        <v>211120</v>
      </c>
      <c r="G168">
        <v>1</v>
      </c>
      <c r="H168">
        <v>1</v>
      </c>
      <c r="I168">
        <v>1</v>
      </c>
      <c r="J168">
        <v>34</v>
      </c>
      <c r="K168">
        <v>3.5</v>
      </c>
      <c r="L168" s="22">
        <v>103.54</v>
      </c>
      <c r="M168">
        <v>16.5</v>
      </c>
      <c r="N168">
        <v>2.2999999999999998</v>
      </c>
      <c r="O168">
        <v>14</v>
      </c>
      <c r="P168">
        <v>99.9</v>
      </c>
      <c r="Q168" s="25">
        <v>19.25</v>
      </c>
      <c r="R168" s="20">
        <v>165</v>
      </c>
      <c r="S168" s="27">
        <v>-2.1800000000000002</v>
      </c>
      <c r="T168" s="25">
        <v>15.39</v>
      </c>
      <c r="U168" s="25">
        <v>13.91</v>
      </c>
      <c r="V168" s="25">
        <v>13.46</v>
      </c>
      <c r="W168" s="25">
        <v>-0.26</v>
      </c>
      <c r="X168" s="25">
        <v>3.19</v>
      </c>
      <c r="Y168" s="25">
        <v>5.62</v>
      </c>
      <c r="Z168" s="25">
        <v>-0.21</v>
      </c>
      <c r="AA168" s="25">
        <v>-0.17</v>
      </c>
      <c r="AB168" s="25">
        <v>-0.38</v>
      </c>
      <c r="AC168" s="25">
        <v>-3.94</v>
      </c>
      <c r="AD168" s="25">
        <v>-1.55</v>
      </c>
      <c r="AE168" s="25">
        <v>0.16</v>
      </c>
      <c r="AF168" s="22">
        <v>158.22</v>
      </c>
      <c r="AG168" s="22">
        <v>152.13999999999999</v>
      </c>
      <c r="AH168" s="22">
        <v>129.69999999999999</v>
      </c>
    </row>
    <row r="169" spans="1:34" s="5" customFormat="1" ht="18" customHeight="1" x14ac:dyDescent="0.3">
      <c r="A169" s="20">
        <v>166</v>
      </c>
      <c r="B169">
        <v>240886</v>
      </c>
      <c r="C169" t="s">
        <v>42</v>
      </c>
      <c r="D169" t="s">
        <v>1</v>
      </c>
      <c r="E169" t="s">
        <v>54</v>
      </c>
      <c r="F169">
        <v>160988</v>
      </c>
      <c r="G169">
        <v>1</v>
      </c>
      <c r="H169">
        <v>1</v>
      </c>
      <c r="I169">
        <v>1</v>
      </c>
      <c r="J169">
        <v>33.5</v>
      </c>
      <c r="K169">
        <v>3.5</v>
      </c>
      <c r="L169" s="22">
        <v>90.6</v>
      </c>
      <c r="M169">
        <v>17.100000000000001</v>
      </c>
      <c r="N169">
        <v>3</v>
      </c>
      <c r="O169">
        <v>17.3</v>
      </c>
      <c r="P169">
        <v>99.6</v>
      </c>
      <c r="Q169" s="25">
        <v>71</v>
      </c>
      <c r="R169" s="20">
        <v>166</v>
      </c>
      <c r="S169" s="27">
        <v>-2.12</v>
      </c>
      <c r="T169" s="25">
        <v>15.34</v>
      </c>
      <c r="U169" s="25">
        <v>12.85</v>
      </c>
      <c r="V169" s="25">
        <v>14.07</v>
      </c>
      <c r="W169" s="25">
        <v>0.02</v>
      </c>
      <c r="X169" s="25">
        <v>2.5099999999999998</v>
      </c>
      <c r="Y169" s="25">
        <v>4.07</v>
      </c>
      <c r="Z169" s="25">
        <v>-0.19</v>
      </c>
      <c r="AA169" s="25">
        <v>-0.33</v>
      </c>
      <c r="AB169" s="25">
        <v>-0.4</v>
      </c>
      <c r="AC169" s="25">
        <v>-0.46</v>
      </c>
      <c r="AD169" s="25">
        <v>2.82</v>
      </c>
      <c r="AE169" s="25">
        <v>-0.36</v>
      </c>
      <c r="AF169" s="22">
        <v>159.6</v>
      </c>
      <c r="AG169" s="22">
        <v>151.72999999999999</v>
      </c>
      <c r="AH169" s="22">
        <v>125.75</v>
      </c>
    </row>
    <row r="170" spans="1:34" s="5" customFormat="1" ht="18" customHeight="1" x14ac:dyDescent="0.3">
      <c r="A170" s="20">
        <v>167</v>
      </c>
      <c r="B170">
        <v>241875</v>
      </c>
      <c r="C170" t="s">
        <v>42</v>
      </c>
      <c r="D170" t="s">
        <v>1</v>
      </c>
      <c r="E170">
        <v>200121</v>
      </c>
      <c r="F170">
        <v>180065</v>
      </c>
      <c r="G170">
        <v>1</v>
      </c>
      <c r="H170">
        <v>1</v>
      </c>
      <c r="I170">
        <v>1</v>
      </c>
      <c r="J170">
        <v>33.5</v>
      </c>
      <c r="K170">
        <v>4</v>
      </c>
      <c r="L170" s="22">
        <v>90.6</v>
      </c>
      <c r="M170">
        <v>15.9</v>
      </c>
      <c r="N170">
        <v>2.6</v>
      </c>
      <c r="O170">
        <v>16.5</v>
      </c>
      <c r="P170">
        <v>99.9</v>
      </c>
      <c r="Q170" s="25">
        <v>40.17</v>
      </c>
      <c r="R170" s="20">
        <v>167</v>
      </c>
      <c r="S170" s="28">
        <v>-3.4</v>
      </c>
      <c r="T170" s="25">
        <v>12.05</v>
      </c>
      <c r="U170" s="25">
        <v>11.51</v>
      </c>
      <c r="V170" s="25">
        <v>10.91</v>
      </c>
      <c r="W170" s="25">
        <v>0.06</v>
      </c>
      <c r="X170" s="25">
        <v>3.36</v>
      </c>
      <c r="Y170" s="25">
        <v>5.47</v>
      </c>
      <c r="Z170" s="25">
        <v>-1.29</v>
      </c>
      <c r="AA170" s="25">
        <v>-0.92</v>
      </c>
      <c r="AB170" s="25">
        <v>-0.73</v>
      </c>
      <c r="AC170" s="25">
        <v>-4.37</v>
      </c>
      <c r="AD170" s="25">
        <v>-2.02</v>
      </c>
      <c r="AE170" s="25">
        <v>0.52</v>
      </c>
      <c r="AF170" s="22">
        <v>170.26</v>
      </c>
      <c r="AG170" s="22">
        <v>157.97999999999999</v>
      </c>
      <c r="AH170" s="22">
        <v>132.56</v>
      </c>
    </row>
    <row r="171" spans="1:34" s="5" customFormat="1" ht="18" customHeight="1" x14ac:dyDescent="0.3">
      <c r="A171" s="20">
        <v>168</v>
      </c>
      <c r="B171">
        <v>240643</v>
      </c>
      <c r="C171" t="s">
        <v>42</v>
      </c>
      <c r="D171" t="s">
        <v>3</v>
      </c>
      <c r="E171" t="s">
        <v>2</v>
      </c>
      <c r="F171">
        <v>210627</v>
      </c>
      <c r="G171">
        <v>1</v>
      </c>
      <c r="H171">
        <v>1</v>
      </c>
      <c r="I171">
        <v>1</v>
      </c>
      <c r="J171">
        <v>33</v>
      </c>
      <c r="K171">
        <v>3.5</v>
      </c>
      <c r="L171" s="22">
        <v>113.24</v>
      </c>
      <c r="M171">
        <v>16.8</v>
      </c>
      <c r="N171">
        <v>2.8</v>
      </c>
      <c r="O171">
        <v>16.600000000000001</v>
      </c>
      <c r="P171">
        <v>99.6</v>
      </c>
      <c r="Q171" s="25">
        <v>62.54</v>
      </c>
      <c r="R171" s="20">
        <v>168</v>
      </c>
      <c r="S171" s="27">
        <v>-2.14</v>
      </c>
      <c r="T171" s="27">
        <v>26.98</v>
      </c>
      <c r="U171" s="26">
        <v>20.59</v>
      </c>
      <c r="V171" s="27">
        <v>25.91</v>
      </c>
      <c r="W171" s="25">
        <v>-0.28000000000000003</v>
      </c>
      <c r="X171" s="25">
        <v>5.79</v>
      </c>
      <c r="Y171" s="25">
        <v>6.69</v>
      </c>
      <c r="Z171" s="25">
        <v>0.06</v>
      </c>
      <c r="AA171" s="25">
        <v>-0.82</v>
      </c>
      <c r="AB171" s="25">
        <v>-0.54</v>
      </c>
      <c r="AC171" s="25">
        <v>1.81</v>
      </c>
      <c r="AD171" s="25">
        <v>3.98</v>
      </c>
      <c r="AE171" s="25">
        <v>-0.75</v>
      </c>
      <c r="AF171" s="30">
        <v>186.84</v>
      </c>
      <c r="AG171" s="30">
        <v>180.1</v>
      </c>
      <c r="AH171" s="22">
        <v>147.31</v>
      </c>
    </row>
    <row r="172" spans="1:34" s="5" customFormat="1" ht="18" customHeight="1" x14ac:dyDescent="0.3">
      <c r="A172" s="20">
        <v>169</v>
      </c>
      <c r="B172">
        <v>240031</v>
      </c>
      <c r="C172" t="s">
        <v>42</v>
      </c>
      <c r="D172" t="s">
        <v>1</v>
      </c>
      <c r="E172">
        <v>200102</v>
      </c>
      <c r="F172">
        <v>211562</v>
      </c>
      <c r="G172">
        <v>2</v>
      </c>
      <c r="H172">
        <v>2</v>
      </c>
      <c r="I172">
        <v>1</v>
      </c>
      <c r="J172">
        <v>33.5</v>
      </c>
      <c r="K172">
        <v>3.5</v>
      </c>
      <c r="L172" s="22">
        <v>87.36</v>
      </c>
      <c r="M172">
        <v>16.3</v>
      </c>
      <c r="N172">
        <v>2.7</v>
      </c>
      <c r="O172">
        <v>16.899999999999999</v>
      </c>
      <c r="P172">
        <v>99.9</v>
      </c>
      <c r="Q172" s="25">
        <v>36.840000000000003</v>
      </c>
      <c r="R172" s="20">
        <v>169</v>
      </c>
      <c r="S172" s="26">
        <v>-1.82</v>
      </c>
      <c r="T172" s="25">
        <v>14.87</v>
      </c>
      <c r="U172" s="25">
        <v>14.45</v>
      </c>
      <c r="V172" s="25">
        <v>16.739999999999998</v>
      </c>
      <c r="W172" s="25">
        <v>-0.15</v>
      </c>
      <c r="X172" s="25">
        <v>3.43</v>
      </c>
      <c r="Y172" s="25">
        <v>5.36</v>
      </c>
      <c r="Z172" s="25">
        <v>-1.05</v>
      </c>
      <c r="AA172" s="25">
        <v>-1.1000000000000001</v>
      </c>
      <c r="AB172" s="25">
        <v>-1.1200000000000001</v>
      </c>
      <c r="AC172" s="25">
        <v>-3.18</v>
      </c>
      <c r="AD172" s="25">
        <v>1.98</v>
      </c>
      <c r="AE172" s="25">
        <v>0.02</v>
      </c>
      <c r="AF172" s="22">
        <v>148.87</v>
      </c>
      <c r="AG172" s="22">
        <v>143.62</v>
      </c>
      <c r="AH172" s="22">
        <v>124.52</v>
      </c>
    </row>
    <row r="173" spans="1:34" s="5" customFormat="1" ht="18" customHeight="1" x14ac:dyDescent="0.3">
      <c r="A173" s="20">
        <v>170</v>
      </c>
      <c r="B173">
        <v>241353</v>
      </c>
      <c r="C173" t="s">
        <v>42</v>
      </c>
      <c r="D173" t="s">
        <v>3</v>
      </c>
      <c r="E173" t="s">
        <v>55</v>
      </c>
      <c r="F173">
        <v>211435</v>
      </c>
      <c r="G173">
        <v>1</v>
      </c>
      <c r="H173">
        <v>1</v>
      </c>
      <c r="I173">
        <v>2</v>
      </c>
      <c r="J173">
        <v>35</v>
      </c>
      <c r="K173">
        <v>3.5</v>
      </c>
      <c r="L173" s="22">
        <v>100.3</v>
      </c>
      <c r="M173">
        <v>16.5</v>
      </c>
      <c r="N173">
        <v>2.9</v>
      </c>
      <c r="O173">
        <v>17.3</v>
      </c>
      <c r="P173">
        <v>99.5</v>
      </c>
      <c r="Q173" s="25">
        <v>44.16</v>
      </c>
      <c r="R173" s="20">
        <v>170</v>
      </c>
      <c r="S173" s="27">
        <v>-2.2999999999999998</v>
      </c>
      <c r="T173" s="26">
        <v>25.25</v>
      </c>
      <c r="U173" s="27">
        <v>24.43</v>
      </c>
      <c r="V173" s="26">
        <v>22.3</v>
      </c>
      <c r="W173" s="25">
        <v>0.48</v>
      </c>
      <c r="X173" s="25">
        <v>-0.15</v>
      </c>
      <c r="Y173" s="25">
        <v>1.52</v>
      </c>
      <c r="Z173" s="25"/>
      <c r="AA173" s="25"/>
      <c r="AB173" s="25"/>
      <c r="AC173" s="25">
        <v>-2.15</v>
      </c>
      <c r="AD173" s="25">
        <v>8.73</v>
      </c>
      <c r="AE173" s="25">
        <v>-0.11</v>
      </c>
      <c r="AF173" s="31">
        <v>178.19</v>
      </c>
      <c r="AG173" s="22">
        <v>171.46</v>
      </c>
      <c r="AH173" s="22">
        <v>133.47</v>
      </c>
    </row>
    <row r="174" spans="1:34" s="5" customFormat="1" ht="18" customHeight="1" x14ac:dyDescent="0.3">
      <c r="A174" s="20">
        <v>171</v>
      </c>
      <c r="B174">
        <v>240530</v>
      </c>
      <c r="C174" t="s">
        <v>42</v>
      </c>
      <c r="D174" t="s">
        <v>1</v>
      </c>
      <c r="E174">
        <v>210151</v>
      </c>
      <c r="F174">
        <v>210848</v>
      </c>
      <c r="G174">
        <v>2</v>
      </c>
      <c r="H174">
        <v>2</v>
      </c>
      <c r="I174">
        <v>1.5</v>
      </c>
      <c r="J174">
        <v>33.5</v>
      </c>
      <c r="K174">
        <v>3</v>
      </c>
      <c r="L174" s="22">
        <v>93.83</v>
      </c>
      <c r="M174"/>
      <c r="N174"/>
      <c r="O174"/>
      <c r="P174"/>
      <c r="Q174" s="25">
        <v>59.69</v>
      </c>
      <c r="R174" s="20">
        <v>171</v>
      </c>
      <c r="S174" s="25">
        <v>-1.4</v>
      </c>
      <c r="T174" s="25">
        <v>23.23</v>
      </c>
      <c r="U174" s="26">
        <v>21.03</v>
      </c>
      <c r="V174" s="25">
        <v>20.61</v>
      </c>
      <c r="W174" s="25">
        <v>0.1</v>
      </c>
      <c r="X174" s="25">
        <v>1.71</v>
      </c>
      <c r="Y174" s="25">
        <v>2.93</v>
      </c>
      <c r="Z174" s="25">
        <v>-0.61</v>
      </c>
      <c r="AA174" s="25">
        <v>-0.87</v>
      </c>
      <c r="AB174" s="25">
        <v>-0.52</v>
      </c>
      <c r="AC174" s="25">
        <v>1.97</v>
      </c>
      <c r="AD174" s="25">
        <v>1.05</v>
      </c>
      <c r="AE174" s="25">
        <v>-0.12</v>
      </c>
      <c r="AF174" s="22">
        <v>163.12</v>
      </c>
      <c r="AG174" s="22">
        <v>160.11000000000001</v>
      </c>
      <c r="AH174" s="22">
        <v>128.76</v>
      </c>
    </row>
    <row r="175" spans="1:34" s="5" customFormat="1" ht="18" customHeight="1" x14ac:dyDescent="0.3">
      <c r="A175" s="20">
        <v>172</v>
      </c>
      <c r="B175">
        <v>241063</v>
      </c>
      <c r="C175" t="s">
        <v>42</v>
      </c>
      <c r="D175" t="s">
        <v>1</v>
      </c>
      <c r="E175" t="s">
        <v>6</v>
      </c>
      <c r="F175"/>
      <c r="G175">
        <v>1</v>
      </c>
      <c r="H175">
        <v>1</v>
      </c>
      <c r="I175">
        <v>1</v>
      </c>
      <c r="J175">
        <v>38</v>
      </c>
      <c r="K175">
        <v>4</v>
      </c>
      <c r="L175" s="22">
        <v>61.48</v>
      </c>
      <c r="M175">
        <v>16.2</v>
      </c>
      <c r="N175">
        <v>2.4</v>
      </c>
      <c r="O175">
        <v>14.9</v>
      </c>
      <c r="P175">
        <v>99.5</v>
      </c>
      <c r="Q175" s="25">
        <v>69</v>
      </c>
      <c r="R175" s="20">
        <v>172</v>
      </c>
      <c r="S175" s="29">
        <v>-2.52</v>
      </c>
      <c r="T175" s="25">
        <v>16.18</v>
      </c>
      <c r="U175" s="25">
        <v>14.17</v>
      </c>
      <c r="V175" s="25">
        <v>10.46</v>
      </c>
      <c r="W175" s="25">
        <v>-0.14000000000000001</v>
      </c>
      <c r="X175" s="25">
        <v>3.61</v>
      </c>
      <c r="Y175" s="25">
        <v>6.62</v>
      </c>
      <c r="Z175" s="25">
        <v>0.2</v>
      </c>
      <c r="AA175" s="25">
        <v>0.04</v>
      </c>
      <c r="AB175" s="25">
        <v>-0.47</v>
      </c>
      <c r="AC175" s="25">
        <v>-1.52</v>
      </c>
      <c r="AD175" s="25">
        <v>2.61</v>
      </c>
      <c r="AE175" s="25">
        <v>-0.84</v>
      </c>
      <c r="AF175" s="22">
        <v>168.94</v>
      </c>
      <c r="AG175" s="22">
        <v>158.81</v>
      </c>
      <c r="AH175" s="22">
        <v>130.21</v>
      </c>
    </row>
    <row r="176" spans="1:34" s="5" customFormat="1" ht="18" customHeight="1" x14ac:dyDescent="0.3">
      <c r="A176" s="20">
        <v>173</v>
      </c>
      <c r="B176">
        <v>240119</v>
      </c>
      <c r="C176" t="s">
        <v>42</v>
      </c>
      <c r="D176" t="s">
        <v>1</v>
      </c>
      <c r="E176">
        <v>210064</v>
      </c>
      <c r="F176">
        <v>190809</v>
      </c>
      <c r="G176">
        <v>2</v>
      </c>
      <c r="H176">
        <v>2</v>
      </c>
      <c r="I176">
        <v>1</v>
      </c>
      <c r="J176">
        <v>34</v>
      </c>
      <c r="K176">
        <v>4</v>
      </c>
      <c r="L176" s="22">
        <v>80.89</v>
      </c>
      <c r="M176">
        <v>17.100000000000001</v>
      </c>
      <c r="N176">
        <v>2.8</v>
      </c>
      <c r="O176">
        <v>16.2</v>
      </c>
      <c r="P176">
        <v>99.4</v>
      </c>
      <c r="Q176" s="25">
        <v>14.04</v>
      </c>
      <c r="R176" s="20">
        <v>173</v>
      </c>
      <c r="S176" s="27">
        <v>-2.34</v>
      </c>
      <c r="T176" s="25">
        <v>12.43</v>
      </c>
      <c r="U176" s="25">
        <v>9.02</v>
      </c>
      <c r="V176" s="25">
        <v>8.58</v>
      </c>
      <c r="W176" s="25">
        <v>-0.25</v>
      </c>
      <c r="X176" s="25">
        <v>6.25</v>
      </c>
      <c r="Y176" s="25">
        <v>9.4499999999999993</v>
      </c>
      <c r="Z176" s="25">
        <v>-0.01</v>
      </c>
      <c r="AA176" s="25">
        <v>-0.14000000000000001</v>
      </c>
      <c r="AB176" s="25">
        <v>-0.11</v>
      </c>
      <c r="AC176" s="25">
        <v>-8.16</v>
      </c>
      <c r="AD176" s="25">
        <v>-0.22</v>
      </c>
      <c r="AE176" s="25">
        <v>-0.26</v>
      </c>
      <c r="AF176" s="22">
        <v>151.01</v>
      </c>
      <c r="AG176" s="22">
        <v>145.16999999999999</v>
      </c>
      <c r="AH176" s="22">
        <v>130.76</v>
      </c>
    </row>
    <row r="177" spans="1:34" s="5" customFormat="1" ht="18" customHeight="1" x14ac:dyDescent="0.3">
      <c r="A177" s="20">
        <v>174</v>
      </c>
      <c r="B177">
        <v>240130</v>
      </c>
      <c r="C177" t="s">
        <v>42</v>
      </c>
      <c r="D177" t="s">
        <v>1</v>
      </c>
      <c r="E177">
        <v>210064</v>
      </c>
      <c r="F177">
        <v>210047</v>
      </c>
      <c r="G177">
        <v>1</v>
      </c>
      <c r="H177">
        <v>1</v>
      </c>
      <c r="I177">
        <v>1</v>
      </c>
      <c r="J177">
        <v>35</v>
      </c>
      <c r="K177">
        <v>4.5</v>
      </c>
      <c r="L177" s="22">
        <v>77.650000000000006</v>
      </c>
      <c r="M177">
        <v>17.399999999999999</v>
      </c>
      <c r="N177">
        <v>2.5</v>
      </c>
      <c r="O177">
        <v>14.1</v>
      </c>
      <c r="P177">
        <v>99.8</v>
      </c>
      <c r="Q177" s="25">
        <v>52.09</v>
      </c>
      <c r="R177" s="20">
        <v>174</v>
      </c>
      <c r="S177" s="29">
        <v>-2.64</v>
      </c>
      <c r="T177" s="25">
        <v>9.9</v>
      </c>
      <c r="U177" s="25">
        <v>4.82</v>
      </c>
      <c r="V177" s="25">
        <v>6.37</v>
      </c>
      <c r="W177" s="25">
        <v>-0.2</v>
      </c>
      <c r="X177" s="25">
        <v>3.39</v>
      </c>
      <c r="Y177" s="25">
        <v>5.83</v>
      </c>
      <c r="Z177" s="25">
        <v>0.03</v>
      </c>
      <c r="AA177" s="25">
        <v>-0.21</v>
      </c>
      <c r="AB177" s="27">
        <v>0.26</v>
      </c>
      <c r="AC177" s="25">
        <v>-1.65</v>
      </c>
      <c r="AD177" s="25">
        <v>-1.85</v>
      </c>
      <c r="AE177" s="26">
        <v>-1.52</v>
      </c>
      <c r="AF177" s="22">
        <v>160.44</v>
      </c>
      <c r="AG177" s="22">
        <v>149.51</v>
      </c>
      <c r="AH177" s="22">
        <v>128.54</v>
      </c>
    </row>
    <row r="178" spans="1:34" s="5" customFormat="1" ht="18" customHeight="1" x14ac:dyDescent="0.3">
      <c r="A178" s="20">
        <v>175</v>
      </c>
      <c r="B178">
        <v>240568</v>
      </c>
      <c r="C178" t="s">
        <v>42</v>
      </c>
      <c r="D178" t="s">
        <v>3</v>
      </c>
      <c r="E178" t="s">
        <v>5</v>
      </c>
      <c r="F178">
        <v>212039</v>
      </c>
      <c r="G178">
        <v>2</v>
      </c>
      <c r="H178">
        <v>1</v>
      </c>
      <c r="I178">
        <v>2</v>
      </c>
      <c r="J178">
        <v>35.5</v>
      </c>
      <c r="K178">
        <v>4</v>
      </c>
      <c r="L178" s="22">
        <v>100.3</v>
      </c>
      <c r="M178">
        <v>15.8</v>
      </c>
      <c r="N178">
        <v>2.8</v>
      </c>
      <c r="O178">
        <v>17.8</v>
      </c>
      <c r="P178">
        <v>99.7</v>
      </c>
      <c r="Q178" s="25">
        <v>58.1</v>
      </c>
      <c r="R178" s="20">
        <v>175</v>
      </c>
      <c r="S178" s="29">
        <v>-2.65</v>
      </c>
      <c r="T178" s="25">
        <v>7.79</v>
      </c>
      <c r="U178" s="25">
        <v>8.84</v>
      </c>
      <c r="V178" s="25">
        <v>9.9600000000000009</v>
      </c>
      <c r="W178" s="25">
        <v>0.35</v>
      </c>
      <c r="X178" s="25">
        <v>2.87</v>
      </c>
      <c r="Y178" s="25">
        <v>4.83</v>
      </c>
      <c r="Z178" s="25">
        <v>-0.65</v>
      </c>
      <c r="AA178" s="25">
        <v>-0.7</v>
      </c>
      <c r="AB178" s="26">
        <v>-0.01</v>
      </c>
      <c r="AC178" s="25">
        <v>-0.66</v>
      </c>
      <c r="AD178" s="25">
        <v>0.8</v>
      </c>
      <c r="AE178" s="25">
        <v>-0.94</v>
      </c>
      <c r="AF178" s="22">
        <v>164.51</v>
      </c>
      <c r="AG178" s="22">
        <v>153.19</v>
      </c>
      <c r="AH178" s="22">
        <v>127.52</v>
      </c>
    </row>
    <row r="179" spans="1:34" s="5" customFormat="1" ht="18" customHeight="1" x14ac:dyDescent="0.3">
      <c r="A179" s="20">
        <v>176</v>
      </c>
      <c r="B179">
        <v>241368</v>
      </c>
      <c r="C179" t="s">
        <v>42</v>
      </c>
      <c r="D179" t="s">
        <v>3</v>
      </c>
      <c r="E179" t="s">
        <v>55</v>
      </c>
      <c r="F179">
        <v>211611</v>
      </c>
      <c r="G179">
        <v>2</v>
      </c>
      <c r="H179">
        <v>2</v>
      </c>
      <c r="I179">
        <v>2</v>
      </c>
      <c r="J179">
        <v>36.5</v>
      </c>
      <c r="K179">
        <v>4</v>
      </c>
      <c r="L179" s="22">
        <v>97.07</v>
      </c>
      <c r="M179">
        <v>15.4</v>
      </c>
      <c r="N179">
        <v>3.1</v>
      </c>
      <c r="O179">
        <v>19.8</v>
      </c>
      <c r="P179">
        <v>99.5</v>
      </c>
      <c r="Q179" s="25">
        <v>32.11</v>
      </c>
      <c r="R179" s="20">
        <v>176</v>
      </c>
      <c r="S179" s="28">
        <v>-3.17</v>
      </c>
      <c r="T179" s="25">
        <v>21.39</v>
      </c>
      <c r="U179" s="25">
        <v>19.5</v>
      </c>
      <c r="V179" s="25">
        <v>20.68</v>
      </c>
      <c r="W179" s="25">
        <v>0.56999999999999995</v>
      </c>
      <c r="X179" s="25">
        <v>3.58</v>
      </c>
      <c r="Y179" s="25">
        <v>6.51</v>
      </c>
      <c r="Z179" s="25"/>
      <c r="AA179" s="25"/>
      <c r="AB179" s="25"/>
      <c r="AC179" s="25">
        <v>-2.88</v>
      </c>
      <c r="AD179" s="25">
        <v>1.5</v>
      </c>
      <c r="AE179" s="25">
        <v>-0.39</v>
      </c>
      <c r="AF179" s="30">
        <v>182.53</v>
      </c>
      <c r="AG179" s="22">
        <v>170.58</v>
      </c>
      <c r="AH179" s="22">
        <v>135.63</v>
      </c>
    </row>
    <row r="180" spans="1:34" s="5" customFormat="1" ht="18" customHeight="1" x14ac:dyDescent="0.3">
      <c r="A180" s="20">
        <v>177</v>
      </c>
      <c r="B180">
        <v>240149</v>
      </c>
      <c r="C180" t="s">
        <v>42</v>
      </c>
      <c r="D180" t="s">
        <v>3</v>
      </c>
      <c r="E180">
        <v>210064</v>
      </c>
      <c r="F180">
        <v>150182</v>
      </c>
      <c r="G180">
        <v>2</v>
      </c>
      <c r="H180">
        <v>2</v>
      </c>
      <c r="I180">
        <v>1.5</v>
      </c>
      <c r="J180">
        <v>37</v>
      </c>
      <c r="K180">
        <v>5</v>
      </c>
      <c r="L180" s="22">
        <v>122.95</v>
      </c>
      <c r="M180">
        <v>16.600000000000001</v>
      </c>
      <c r="N180">
        <v>2.2999999999999998</v>
      </c>
      <c r="O180">
        <v>14</v>
      </c>
      <c r="P180">
        <v>99.8</v>
      </c>
      <c r="Q180" s="25">
        <v>42.12</v>
      </c>
      <c r="R180" s="20">
        <v>177</v>
      </c>
      <c r="S180" s="27">
        <v>-2.0699999999999998</v>
      </c>
      <c r="T180" s="25">
        <v>17.440000000000001</v>
      </c>
      <c r="U180" s="25">
        <v>17.04</v>
      </c>
      <c r="V180" s="25">
        <v>14.68</v>
      </c>
      <c r="W180" s="25">
        <v>-0.01</v>
      </c>
      <c r="X180" s="25">
        <v>5.86</v>
      </c>
      <c r="Y180" s="25">
        <v>8.4700000000000006</v>
      </c>
      <c r="Z180" s="25">
        <v>-0.16</v>
      </c>
      <c r="AA180" s="25">
        <v>-0.34</v>
      </c>
      <c r="AB180" s="26">
        <v>0.03</v>
      </c>
      <c r="AC180" s="25">
        <v>-3.47</v>
      </c>
      <c r="AD180" s="25">
        <v>4.3099999999999996</v>
      </c>
      <c r="AE180" s="25">
        <v>-0.45</v>
      </c>
      <c r="AF180" s="22">
        <v>165.64</v>
      </c>
      <c r="AG180" s="22">
        <v>160.54</v>
      </c>
      <c r="AH180" s="22">
        <v>135.33000000000001</v>
      </c>
    </row>
    <row r="181" spans="1:34" s="5" customFormat="1" ht="18" customHeight="1" x14ac:dyDescent="0.3">
      <c r="A181" s="20">
        <v>178</v>
      </c>
      <c r="B181">
        <v>241244</v>
      </c>
      <c r="C181" t="s">
        <v>42</v>
      </c>
      <c r="D181" t="s">
        <v>3</v>
      </c>
      <c r="E181" t="s">
        <v>4</v>
      </c>
      <c r="F181">
        <v>210255</v>
      </c>
      <c r="G181">
        <v>1</v>
      </c>
      <c r="H181">
        <v>1</v>
      </c>
      <c r="I181"/>
      <c r="J181">
        <v>37.5</v>
      </c>
      <c r="K181">
        <v>5</v>
      </c>
      <c r="L181" s="22">
        <v>129.41999999999999</v>
      </c>
      <c r="M181">
        <v>17.2</v>
      </c>
      <c r="N181">
        <v>3.3</v>
      </c>
      <c r="O181">
        <v>19.2</v>
      </c>
      <c r="P181">
        <v>99.3</v>
      </c>
      <c r="Q181" s="25">
        <v>40.200000000000003</v>
      </c>
      <c r="R181" s="20">
        <v>178</v>
      </c>
      <c r="S181" s="27">
        <v>-1.89</v>
      </c>
      <c r="T181" s="26">
        <v>25.8</v>
      </c>
      <c r="U181" s="26">
        <v>19.95</v>
      </c>
      <c r="V181" s="27">
        <v>25.13</v>
      </c>
      <c r="W181" s="25">
        <v>0.18</v>
      </c>
      <c r="X181" s="25">
        <v>5.56</v>
      </c>
      <c r="Y181" s="25">
        <v>7.69</v>
      </c>
      <c r="Z181" s="25">
        <v>0.59</v>
      </c>
      <c r="AA181" s="25">
        <v>-0.26</v>
      </c>
      <c r="AB181" s="25">
        <v>-0.73</v>
      </c>
      <c r="AC181" s="25">
        <v>-1.98</v>
      </c>
      <c r="AD181" s="25">
        <v>10.210000000000001</v>
      </c>
      <c r="AE181" s="25">
        <v>0.36</v>
      </c>
      <c r="AF181" s="22">
        <v>168.36</v>
      </c>
      <c r="AG181" s="22">
        <v>166.31</v>
      </c>
      <c r="AH181" s="22">
        <v>139.97999999999999</v>
      </c>
    </row>
    <row r="182" spans="1:34" s="5" customFormat="1" ht="18" customHeight="1" x14ac:dyDescent="0.3">
      <c r="A182" s="20">
        <v>179</v>
      </c>
      <c r="B182">
        <v>240425</v>
      </c>
      <c r="C182" t="s">
        <v>42</v>
      </c>
      <c r="D182" t="s">
        <v>3</v>
      </c>
      <c r="E182" t="s">
        <v>2</v>
      </c>
      <c r="F182">
        <v>150331</v>
      </c>
      <c r="G182">
        <v>1</v>
      </c>
      <c r="H182">
        <v>1</v>
      </c>
      <c r="I182">
        <v>1.5</v>
      </c>
      <c r="J182">
        <v>38.5</v>
      </c>
      <c r="K182">
        <v>5</v>
      </c>
      <c r="L182" s="22">
        <v>110.01</v>
      </c>
      <c r="M182">
        <v>16.2</v>
      </c>
      <c r="N182">
        <v>2.7</v>
      </c>
      <c r="O182">
        <v>16.8</v>
      </c>
      <c r="P182">
        <v>99.5</v>
      </c>
      <c r="Q182" s="25">
        <v>24.77</v>
      </c>
      <c r="R182" s="20">
        <v>179</v>
      </c>
      <c r="S182" s="28">
        <v>-3.01</v>
      </c>
      <c r="T182" s="25">
        <v>20.88</v>
      </c>
      <c r="U182" s="25">
        <v>13.09</v>
      </c>
      <c r="V182" s="25">
        <v>20.63</v>
      </c>
      <c r="W182" s="25">
        <v>-0.05</v>
      </c>
      <c r="X182" s="25">
        <v>6.74</v>
      </c>
      <c r="Y182" s="27">
        <v>10.72</v>
      </c>
      <c r="Z182" s="25">
        <v>0.15</v>
      </c>
      <c r="AA182" s="25">
        <v>-0.37</v>
      </c>
      <c r="AB182" s="25">
        <v>-0.24</v>
      </c>
      <c r="AC182" s="25">
        <v>-4.5</v>
      </c>
      <c r="AD182" s="25">
        <v>2.82</v>
      </c>
      <c r="AE182" s="25">
        <v>-0.77</v>
      </c>
      <c r="AF182" s="22">
        <v>171.33</v>
      </c>
      <c r="AG182" s="22">
        <v>160.1</v>
      </c>
      <c r="AH182" s="22">
        <v>134.81</v>
      </c>
    </row>
    <row r="183" spans="1:34" s="5" customFormat="1" ht="18" customHeight="1" x14ac:dyDescent="0.3">
      <c r="A183" s="20">
        <v>180</v>
      </c>
      <c r="B183">
        <v>240255</v>
      </c>
      <c r="C183" t="s">
        <v>42</v>
      </c>
      <c r="D183" t="s">
        <v>1</v>
      </c>
      <c r="E183">
        <v>200124</v>
      </c>
      <c r="F183"/>
      <c r="G183">
        <v>2</v>
      </c>
      <c r="H183">
        <v>2</v>
      </c>
      <c r="I183">
        <v>1</v>
      </c>
      <c r="J183">
        <v>38</v>
      </c>
      <c r="K183">
        <v>4.5</v>
      </c>
      <c r="L183" s="22">
        <v>113.24</v>
      </c>
      <c r="M183">
        <v>18</v>
      </c>
      <c r="N183">
        <v>3</v>
      </c>
      <c r="O183">
        <v>16.899999999999999</v>
      </c>
      <c r="P183">
        <v>99.7</v>
      </c>
      <c r="Q183" s="25">
        <v>39.65</v>
      </c>
      <c r="R183" s="20">
        <v>180</v>
      </c>
      <c r="S183" s="25">
        <v>-1.5</v>
      </c>
      <c r="T183" s="25">
        <v>17.27</v>
      </c>
      <c r="U183" s="25">
        <v>15.18</v>
      </c>
      <c r="V183" s="25">
        <v>14.03</v>
      </c>
      <c r="W183" s="25">
        <v>-0.43</v>
      </c>
      <c r="X183" s="25">
        <v>4.7</v>
      </c>
      <c r="Y183" s="25">
        <v>8.1199999999999992</v>
      </c>
      <c r="Z183" s="25">
        <v>-7.0000000000000007E-2</v>
      </c>
      <c r="AA183" s="25">
        <v>-0.38</v>
      </c>
      <c r="AB183" s="25">
        <v>-0.79</v>
      </c>
      <c r="AC183" s="25">
        <v>-3.05</v>
      </c>
      <c r="AD183" s="25">
        <v>5.1100000000000003</v>
      </c>
      <c r="AE183" s="25">
        <v>-0.31</v>
      </c>
      <c r="AF183" s="22">
        <v>154.31</v>
      </c>
      <c r="AG183" s="22">
        <v>151.21</v>
      </c>
      <c r="AH183" s="22">
        <v>129.99</v>
      </c>
    </row>
    <row r="184" spans="1:34" ht="15.6" x14ac:dyDescent="0.3">
      <c r="A184" s="14"/>
      <c r="B184" s="14"/>
      <c r="C184" s="14"/>
      <c r="D184" s="14"/>
      <c r="E184" s="14"/>
      <c r="F184" s="15"/>
      <c r="G184" s="14"/>
      <c r="H184" s="14"/>
      <c r="I184" s="14"/>
      <c r="J184" s="14"/>
      <c r="K184" s="14"/>
      <c r="L184" s="19"/>
      <c r="M184" s="16"/>
      <c r="N184" s="16"/>
      <c r="O184" s="16"/>
      <c r="P184" s="16"/>
      <c r="Q184" s="17"/>
      <c r="R184" s="14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8"/>
      <c r="AG184" s="18"/>
      <c r="AH184" s="18"/>
    </row>
    <row r="185" spans="1:34" s="2" customFormat="1" ht="15.6" x14ac:dyDescent="0.3">
      <c r="A185" s="14"/>
      <c r="B185" s="14"/>
      <c r="C185" s="14"/>
      <c r="D185" s="14"/>
      <c r="E185" s="14"/>
      <c r="F185" s="15"/>
      <c r="G185" s="14"/>
      <c r="H185" s="14"/>
      <c r="I185" s="14"/>
      <c r="J185" s="14"/>
      <c r="K185" s="14"/>
      <c r="L185" s="19"/>
      <c r="M185" s="16"/>
      <c r="N185" s="16"/>
      <c r="O185" s="16"/>
      <c r="P185" s="16"/>
      <c r="Q185" s="17"/>
      <c r="R185" s="14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8"/>
      <c r="AG185" s="18"/>
      <c r="AH185" s="18"/>
    </row>
    <row r="186" spans="1:34" ht="15.6" x14ac:dyDescent="0.3">
      <c r="A186" s="14"/>
      <c r="B186" s="14"/>
      <c r="C186" s="14"/>
      <c r="D186" s="14"/>
      <c r="E186" s="14"/>
      <c r="F186" s="15"/>
      <c r="G186" s="14"/>
      <c r="H186" s="14"/>
      <c r="I186" s="14"/>
      <c r="J186" s="14"/>
      <c r="K186" s="14"/>
      <c r="L186" s="19"/>
      <c r="M186" s="16"/>
      <c r="N186" s="16"/>
      <c r="O186" s="16"/>
      <c r="P186" s="16"/>
      <c r="Q186" s="17"/>
      <c r="R186" s="14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8"/>
      <c r="AG186" s="18"/>
      <c r="AH186" s="18"/>
    </row>
    <row r="187" spans="1:34" ht="15.6" x14ac:dyDescent="0.3">
      <c r="A187" s="14"/>
      <c r="B187" s="14"/>
      <c r="C187" s="14"/>
      <c r="D187" s="14"/>
      <c r="E187" s="14"/>
      <c r="F187" s="15"/>
      <c r="G187" s="14"/>
      <c r="H187" s="14"/>
      <c r="I187" s="14"/>
      <c r="J187" s="14"/>
      <c r="K187" s="14"/>
      <c r="L187" s="19"/>
      <c r="M187" s="16"/>
      <c r="N187" s="16"/>
      <c r="O187" s="16"/>
      <c r="P187" s="16"/>
      <c r="Q187" s="17"/>
      <c r="R187" s="14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8"/>
      <c r="AG187" s="18"/>
      <c r="AH187" s="18"/>
    </row>
    <row r="189" spans="1:34" x14ac:dyDescent="0.3">
      <c r="A189" s="4"/>
      <c r="B189" s="4"/>
      <c r="C189" s="4"/>
      <c r="D189" s="4"/>
      <c r="E189" s="4"/>
      <c r="F189" s="2"/>
      <c r="G189" s="4"/>
      <c r="H189" s="4"/>
      <c r="I189" s="4"/>
      <c r="J189" s="4"/>
      <c r="K189" s="4"/>
      <c r="L189" s="2" t="s">
        <v>0</v>
      </c>
      <c r="M189" s="3">
        <f>AVERAGE(Table1[Micron])</f>
        <v>16.809090909090916</v>
      </c>
      <c r="N189" s="3">
        <f>AVERAGE(Table1[SD])</f>
        <v>2.8607954545454546</v>
      </c>
      <c r="O189" s="3">
        <f>AVERAGE(Table1[CV])</f>
        <v>17.040340909090922</v>
      </c>
      <c r="P189" s="3">
        <f>AVERAGE(Table1[COMF])</f>
        <v>99.659090909090892</v>
      </c>
      <c r="Q189" s="3">
        <f>AVERAGE(Table1[SS])</f>
        <v>44.81794444444445</v>
      </c>
      <c r="R189" s="3">
        <f>AVERAGE(Table1[LOT '#])</f>
        <v>90.5</v>
      </c>
      <c r="S189" s="3">
        <f>AVERAGE(Table1[YFD])</f>
        <v>-2.3197765363128497</v>
      </c>
      <c r="T189" s="3">
        <f>AVERAGE(Table1[YCFW])</f>
        <v>19.817597765363129</v>
      </c>
      <c r="U189" s="3">
        <f>AVERAGE(Table1[ACFW])</f>
        <v>17.181955307262569</v>
      </c>
      <c r="V189" s="3">
        <f>AVERAGE(Table1[YGFW])</f>
        <v>17.972737430167598</v>
      </c>
      <c r="W189" s="3">
        <f>AVERAGE(Table1[EBWR])</f>
        <v>0.12100000000000002</v>
      </c>
      <c r="X189" s="3">
        <f>AVERAGE(Table1[PWT])</f>
        <v>4.1827777777777797</v>
      </c>
      <c r="Y189" s="3">
        <f>AVERAGE(Table1[[YWT ]])</f>
        <v>6.259944444444443</v>
      </c>
      <c r="Z189" s="3">
        <f>AVERAGE(Table1[YEMD])</f>
        <v>-0.15461538461538463</v>
      </c>
      <c r="AA189" s="3">
        <f>AVERAGE(Table1[[YFAT ]])</f>
        <v>-0.46065088757396444</v>
      </c>
      <c r="AB189" s="3">
        <f>AVERAGE(Table1[IMF])</f>
        <v>-0.45196531791907496</v>
      </c>
      <c r="AC189" s="3">
        <f>AVERAGE(Table1[YSS])</f>
        <v>-2.0767597765363135</v>
      </c>
      <c r="AD189" s="3">
        <f>AVERAGE(Table1[YSL])</f>
        <v>3.2444692737430167</v>
      </c>
      <c r="AE189" s="3">
        <f>AVERAGE(Table1[YDCV])</f>
        <v>-0.32601123595505616</v>
      </c>
      <c r="AF189" s="3">
        <f>AVERAGE(Table1[FW])</f>
        <v>171.12300000000005</v>
      </c>
      <c r="AG189" s="3">
        <f>AVERAGE(Table1[[WP ]])</f>
        <v>163.8367777777778</v>
      </c>
      <c r="AH189" s="3">
        <f>AVERAGE(Table1[SM])</f>
        <v>136.25577777777784</v>
      </c>
    </row>
  </sheetData>
  <mergeCells count="4">
    <mergeCell ref="A1:AH1"/>
    <mergeCell ref="A2:H2"/>
    <mergeCell ref="I2:Q2"/>
    <mergeCell ref="V2:AH2"/>
  </mergeCells>
  <conditionalFormatting sqref="A1:A3 A184:A1048576">
    <cfRule type="duplicateValues" dxfId="28" priority="8"/>
  </conditionalFormatting>
  <conditionalFormatting sqref="B1:B3 B184:B1048576">
    <cfRule type="duplicateValues" dxfId="27" priority="7"/>
  </conditionalFormatting>
  <conditionalFormatting sqref="R3">
    <cfRule type="duplicateValues" dxfId="26" priority="9"/>
  </conditionalFormatting>
  <conditionalFormatting sqref="R184:R187">
    <cfRule type="duplicateValues" dxfId="25" priority="14"/>
  </conditionalFormatting>
  <conditionalFormatting sqref="A4:A183">
    <cfRule type="duplicateValues" dxfId="24" priority="5"/>
  </conditionalFormatting>
  <conditionalFormatting sqref="B4:B183">
    <cfRule type="duplicateValues" dxfId="21" priority="2"/>
    <cfRule type="duplicateValues" dxfId="20" priority="3"/>
    <cfRule type="duplicateValues" dxfId="19" priority="4"/>
  </conditionalFormatting>
  <conditionalFormatting sqref="R4:R183">
    <cfRule type="duplicateValues" dxfId="16" priority="1"/>
  </conditionalFormatting>
  <printOptions horizontalCentered="1" verticalCentered="1"/>
  <pageMargins left="0.19685039370078741" right="0.19685039370078741" top="0" bottom="0.19685039370078741" header="0.31496062992125984" footer="0.31496062992125984"/>
  <pageSetup paperSize="9" scale="77" orientation="landscape" horizontalDpi="4294967293" r:id="rId1"/>
  <rowBreaks count="5" manualBreakCount="5">
    <brk id="33" max="34" man="1"/>
    <brk id="63" max="34" man="1"/>
    <brk id="93" max="34" man="1"/>
    <brk id="123" max="34" man="1"/>
    <brk id="153" max="34" man="1"/>
  </rowBreaks>
  <colBreaks count="1" manualBreakCount="1">
    <brk id="17" max="182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64483-f668-4d98-b232-8756b36a1460">
      <Terms xmlns="http://schemas.microsoft.com/office/infopath/2007/PartnerControls"/>
    </lcf76f155ced4ddcb4097134ff3c332f>
    <TaxCatchAll xmlns="999565b6-9250-4985-89c9-f0523ce730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2C49199D30FA44B67BBCFFBE7B5120" ma:contentTypeVersion="15" ma:contentTypeDescription="Create a new document." ma:contentTypeScope="" ma:versionID="f5661cb407cdcd6361d348aa4e95f08c">
  <xsd:schema xmlns:xsd="http://www.w3.org/2001/XMLSchema" xmlns:xs="http://www.w3.org/2001/XMLSchema" xmlns:p="http://schemas.microsoft.com/office/2006/metadata/properties" xmlns:ns2="e3364483-f668-4d98-b232-8756b36a1460" xmlns:ns3="999565b6-9250-4985-89c9-f0523ce73006" targetNamespace="http://schemas.microsoft.com/office/2006/metadata/properties" ma:root="true" ma:fieldsID="940752be1dd0f0a12a74b17b74597008" ns2:_="" ns3:_="">
    <xsd:import namespace="e3364483-f668-4d98-b232-8756b36a1460"/>
    <xsd:import namespace="999565b6-9250-4985-89c9-f0523ce73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64483-f668-4d98-b232-8756b36a1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be3757b-88e5-41d8-8936-02569a9f5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565b6-9250-4985-89c9-f0523ce7300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d183ada-d25e-40c2-bd3d-5df241f56989}" ma:internalName="TaxCatchAll" ma:showField="CatchAllData" ma:web="999565b6-9250-4985-89c9-f0523ce73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8D6490-C227-4071-8155-431E817AD587}">
  <ds:schemaRefs>
    <ds:schemaRef ds:uri="999565b6-9250-4985-89c9-f0523ce73006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e3364483-f668-4d98-b232-8756b36a1460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615030-7781-4BFD-8978-24DC6FF4DF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BD47F-D23F-4C79-829E-194CA0D50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64483-f668-4d98-b232-8756b36a1460"/>
    <ds:schemaRef ds:uri="999565b6-9250-4985-89c9-f0523ce73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Sale data_for clients</vt:lpstr>
      <vt:lpstr>'2025 Sale data_for clients'!Print_Area</vt:lpstr>
      <vt:lpstr>'2025 Sale data_for clients'!Print_Titles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Parkman</dc:creator>
  <cp:lastModifiedBy>Bridget Parkman</cp:lastModifiedBy>
  <cp:lastPrinted>2025-10-02T01:46:51Z</cp:lastPrinted>
  <dcterms:created xsi:type="dcterms:W3CDTF">2025-09-30T06:49:43Z</dcterms:created>
  <dcterms:modified xsi:type="dcterms:W3CDTF">2025-10-02T01:46:58Z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0x010100F32C49199D30FA44B67BBCFFBE7B5120</vt:lpwstr>
  </property>
  <property fmtid="{D5CDD505-2E9C-101B-9397-08002B2CF9AE}" pid="3" name="MediaServiceImageTags">
    <vt:lpwstr/>
  </property>
</Properties>
</file>